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<sst xmlns="http://schemas.openxmlformats.org/spreadsheetml/2006/main" count="239" uniqueCount="114">
  <si>
    <t>Sportska zajednica Grada Poreča</t>
  </si>
  <si>
    <t>N.Tesla 16, Poreč</t>
  </si>
  <si>
    <t>PRIHODI:</t>
  </si>
  <si>
    <t>IZVORI FINANCIRANJA</t>
  </si>
  <si>
    <t>Grad Poreč</t>
  </si>
  <si>
    <t xml:space="preserve">Stručne službe za organizaciju rekreacije </t>
  </si>
  <si>
    <t>Redovna djelatnost sportskih klubova</t>
  </si>
  <si>
    <t>Zajedničke potrebe sportskih klubova</t>
  </si>
  <si>
    <t>Održavanje Sportskih objekata</t>
  </si>
  <si>
    <t>Redovno održavanje sportske dvorane Žatika</t>
  </si>
  <si>
    <t>Korištenje SD Žatika za gradske manifestacije</t>
  </si>
  <si>
    <t>Troškovi EU natjecanja sportskih klubova</t>
  </si>
  <si>
    <t xml:space="preserve">Plan </t>
  </si>
  <si>
    <t>Plan</t>
  </si>
  <si>
    <t>Ukupno</t>
  </si>
  <si>
    <t>Vlastiti prihodi od iznajmljivanja objekata</t>
  </si>
  <si>
    <t>UKUPNO:</t>
  </si>
  <si>
    <t>RASHODI:</t>
  </si>
  <si>
    <t>POZICIJA:</t>
  </si>
  <si>
    <t>Proračun</t>
  </si>
  <si>
    <t>Vlastiti</t>
  </si>
  <si>
    <t>prihodi</t>
  </si>
  <si>
    <t>POZICIJA</t>
  </si>
  <si>
    <t xml:space="preserve">Vlastiti </t>
  </si>
  <si>
    <t>Stručne službe za organizaciju</t>
  </si>
  <si>
    <t>Grada</t>
  </si>
  <si>
    <t>Ukupno:</t>
  </si>
  <si>
    <t>Održavanje SD Žatika</t>
  </si>
  <si>
    <t>Materijal za redovno održavanje</t>
  </si>
  <si>
    <t>Trošak električne energije</t>
  </si>
  <si>
    <t>Lož ulje</t>
  </si>
  <si>
    <t>Usluge za redovno održavanje</t>
  </si>
  <si>
    <t>Utrošak vode</t>
  </si>
  <si>
    <t xml:space="preserve">Proračun </t>
  </si>
  <si>
    <t>Korištenje sportske dvorane Žatika</t>
  </si>
  <si>
    <t>OSTALI TROŠKOVI</t>
  </si>
  <si>
    <t>Izbor sportaša godine</t>
  </si>
  <si>
    <t>Dječiji olimpijski festival</t>
  </si>
  <si>
    <t>Amortizacija</t>
  </si>
  <si>
    <t>Vlasiti</t>
  </si>
  <si>
    <t>SVEUKUPNO TROŠKOVI:</t>
  </si>
  <si>
    <t>uredski materijal</t>
  </si>
  <si>
    <t>usluge banke</t>
  </si>
  <si>
    <t>Ostali troškovi</t>
  </si>
  <si>
    <t>Tekući troškovi stručnih službi</t>
  </si>
  <si>
    <t>trošak telefona</t>
  </si>
  <si>
    <t>usluge programiranja</t>
  </si>
  <si>
    <t>Plaće za zaposlene</t>
  </si>
  <si>
    <t>Ostali prihodi (kamate, odštete, otpis dugovanja)</t>
  </si>
  <si>
    <t>reprezentacija</t>
  </si>
  <si>
    <t>ostali troškovi (revizija, časopisi i dr)</t>
  </si>
  <si>
    <t>Donacija za izvrsnost u sportu</t>
  </si>
  <si>
    <t>Fond izvrsnosti</t>
  </si>
  <si>
    <t>Predsjednik:</t>
  </si>
  <si>
    <t>POZCIJA:</t>
  </si>
  <si>
    <t>Izvršenje</t>
  </si>
  <si>
    <t>Indeks</t>
  </si>
  <si>
    <t>Prijevoz sportskih klubova</t>
  </si>
  <si>
    <t>Liječnički pregledi sportaša</t>
  </si>
  <si>
    <t>Redarske usluge</t>
  </si>
  <si>
    <t>Najam sportskih objekata</t>
  </si>
  <si>
    <t>Školovanje treneri</t>
  </si>
  <si>
    <t>UKUPNO</t>
  </si>
  <si>
    <t>Održavanje sportskih objekata</t>
  </si>
  <si>
    <t>Troškovi električne energije</t>
  </si>
  <si>
    <t>Usluge tekućeg održavanja</t>
  </si>
  <si>
    <t>Materijal i dijelovi za tekuće održavanje</t>
  </si>
  <si>
    <t>Komunalne usluge (voda i odvoz smeća)</t>
  </si>
  <si>
    <t>Premije osiguranja</t>
  </si>
  <si>
    <t>Osiguranje</t>
  </si>
  <si>
    <t>Ostali troškovi (pomoć, pehari,manifestacije)</t>
  </si>
  <si>
    <t>Višak prihoda 2018</t>
  </si>
  <si>
    <t>vlastiti</t>
  </si>
  <si>
    <t>prihod</t>
  </si>
  <si>
    <t>Hrvački klub Poreč</t>
  </si>
  <si>
    <t>Jedriličarski klub Horizont Poreč</t>
  </si>
  <si>
    <t>Judo klub Istra Poreč</t>
  </si>
  <si>
    <t>Karate klub Finida Poreč</t>
  </si>
  <si>
    <t xml:space="preserve">Kick boxing klub King </t>
  </si>
  <si>
    <t>Košarkaški klub Poreč</t>
  </si>
  <si>
    <t>Boćarsko kuglački klub Poreč</t>
  </si>
  <si>
    <t>Nogometni klub Jadran Poreč</t>
  </si>
  <si>
    <t>Odbojkaški klub Poreč</t>
  </si>
  <si>
    <t>Plivački klub Poreč</t>
  </si>
  <si>
    <t>Rukometni klub Poreč</t>
  </si>
  <si>
    <t>STK Jadran</t>
  </si>
  <si>
    <t>Sportsko ribolovno društvo Zubatac</t>
  </si>
  <si>
    <t>Šahovski klub Vladimir Gortan</t>
  </si>
  <si>
    <t>Tenis klub PRO 2000</t>
  </si>
  <si>
    <t>Vaterpolo klub Poreč</t>
  </si>
  <si>
    <t>Ženski kuglački klub Istra</t>
  </si>
  <si>
    <t>Ženski rukometni klub Poreč</t>
  </si>
  <si>
    <t>Prihod</t>
  </si>
  <si>
    <t>Alfredo Mendiković</t>
  </si>
  <si>
    <t>Body building klub Veli Jože</t>
  </si>
  <si>
    <t>Atletski klub MAXIMVS</t>
  </si>
  <si>
    <t>Biciklistički klub Poreč</t>
  </si>
  <si>
    <t>DPDSR Poreč</t>
  </si>
  <si>
    <t>Golf klub Parentium</t>
  </si>
  <si>
    <t>Klub ritmičko sportske gimnastike Poreč</t>
  </si>
  <si>
    <t>Klub za daljinsko plivanje Poreč</t>
  </si>
  <si>
    <t>Mačevalački klub Špada</t>
  </si>
  <si>
    <t>Snowboard klub Goffy</t>
  </si>
  <si>
    <t>Veslački klub Adriatico</t>
  </si>
  <si>
    <t>Zajednica boćarskih klubova Poreč</t>
  </si>
  <si>
    <t>Popravak krovišta SRC Veli Jože</t>
  </si>
  <si>
    <t xml:space="preserve">Ukupno </t>
  </si>
  <si>
    <t>proračun</t>
  </si>
  <si>
    <t>Izvršenje Financijskog plana Sportske zajednice od 01.01.2019 do 31.12.2019. godine.</t>
  </si>
  <si>
    <t>31.12.</t>
  </si>
  <si>
    <t>Oprema za čišćenje</t>
  </si>
  <si>
    <t>Kapitalna donacija za popravak krova V.Jože</t>
  </si>
  <si>
    <t>U Poreču, 10. travnja. 2020. godine.</t>
  </si>
  <si>
    <t>URBROJ: 2167-180-81/02-2020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</si>
</sst>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0" tint="-0.3499799966812134"/>
      <name val="Arial"/>
      <family val="2"/>
    </font>
    <font>
      <sz val="12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4" fontId="4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2" fillId="33" borderId="2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2" fillId="0" borderId="23" xfId="0" applyFont="1" applyBorder="1" applyAlignment="1">
      <alignment/>
    </xf>
    <xf numFmtId="0" fontId="4" fillId="33" borderId="19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46" fillId="34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6" fillId="34" borderId="19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74" fontId="2" fillId="34" borderId="17" xfId="0" applyNumberFormat="1" applyFont="1" applyFill="1" applyBorder="1" applyAlignment="1">
      <alignment/>
    </xf>
    <xf numFmtId="174" fontId="4" fillId="34" borderId="17" xfId="0" applyNumberFormat="1" applyFont="1" applyFill="1" applyBorder="1" applyAlignment="1">
      <alignment/>
    </xf>
    <xf numFmtId="14" fontId="4" fillId="33" borderId="14" xfId="0" applyNumberFormat="1" applyFont="1" applyFill="1" applyBorder="1" applyAlignment="1">
      <alignment horizontal="center"/>
    </xf>
    <xf numFmtId="0" fontId="47" fillId="34" borderId="15" xfId="0" applyFont="1" applyFill="1" applyBorder="1" applyAlignment="1">
      <alignment/>
    </xf>
    <xf numFmtId="0" fontId="47" fillId="34" borderId="16" xfId="0" applyFont="1" applyFill="1" applyBorder="1" applyAlignment="1">
      <alignment/>
    </xf>
    <xf numFmtId="0" fontId="4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174" fontId="2" fillId="0" borderId="17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14" fontId="4" fillId="33" borderId="2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14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14" fontId="4" fillId="34" borderId="20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24" xfId="0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4" borderId="21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2" fillId="34" borderId="24" xfId="0" applyNumberFormat="1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" fontId="4" fillId="34" borderId="12" xfId="0" applyNumberFormat="1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6" fillId="34" borderId="0" xfId="0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4" fontId="4" fillId="33" borderId="20" xfId="0" applyNumberFormat="1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4" fillId="34" borderId="14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4" fillId="34" borderId="24" xfId="0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34" borderId="20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horizontal="center"/>
    </xf>
    <xf numFmtId="1" fontId="4" fillId="34" borderId="17" xfId="0" applyNumberFormat="1" applyFont="1" applyFill="1" applyBorder="1" applyAlignment="1">
      <alignment horizontal="center"/>
    </xf>
    <xf numFmtId="1" fontId="4" fillId="34" borderId="21" xfId="0" applyNumberFormat="1" applyFont="1" applyFill="1" applyBorder="1" applyAlignment="1">
      <alignment/>
    </xf>
    <xf numFmtId="1" fontId="4" fillId="34" borderId="24" xfId="0" applyNumberFormat="1" applyFont="1" applyFill="1" applyBorder="1" applyAlignment="1">
      <alignment/>
    </xf>
    <xf numFmtId="1" fontId="4" fillId="34" borderId="22" xfId="0" applyNumberFormat="1" applyFont="1" applyFill="1" applyBorder="1" applyAlignment="1">
      <alignment/>
    </xf>
    <xf numFmtId="1" fontId="2" fillId="34" borderId="17" xfId="0" applyNumberFormat="1" applyFont="1" applyFill="1" applyBorder="1" applyAlignment="1">
      <alignment/>
    </xf>
    <xf numFmtId="1" fontId="4" fillId="34" borderId="2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22" xfId="0" applyNumberFormat="1" applyFont="1" applyFill="1" applyBorder="1" applyAlignment="1">
      <alignment/>
    </xf>
    <xf numFmtId="1" fontId="4" fillId="34" borderId="12" xfId="0" applyNumberFormat="1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4" fillId="34" borderId="20" xfId="0" applyNumberFormat="1" applyFont="1" applyFill="1" applyBorder="1" applyAlignment="1">
      <alignment horizontal="center"/>
    </xf>
    <xf numFmtId="4" fontId="2" fillId="34" borderId="20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0" fillId="0" borderId="0" xfId="0" applyFont="1" applyAlignment="1">
      <alignment/>
    </xf>
    <xf numFmtId="174" fontId="4" fillId="34" borderId="2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74" fontId="4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" fontId="2" fillId="0" borderId="17" xfId="0" applyNumberFormat="1" applyFont="1" applyBorder="1" applyAlignment="1">
      <alignment horizontal="right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4" width="9.140625" style="2" customWidth="1"/>
    <col min="5" max="5" width="12.7109375" style="2" bestFit="1" customWidth="1"/>
    <col min="6" max="6" width="9.57421875" style="2" customWidth="1"/>
    <col min="7" max="7" width="16.140625" style="2" customWidth="1"/>
    <col min="8" max="8" width="14.28125" style="2" customWidth="1"/>
    <col min="9" max="9" width="16.421875" style="2" customWidth="1"/>
    <col min="10" max="10" width="15.8515625" style="2" hidden="1" customWidth="1"/>
    <col min="11" max="11" width="0.13671875" style="2" hidden="1" customWidth="1"/>
    <col min="12" max="12" width="9.140625" style="2" hidden="1" customWidth="1"/>
    <col min="13" max="13" width="14.8515625" style="2" customWidth="1"/>
    <col min="14" max="14" width="8.28125" style="2" customWidth="1"/>
    <col min="15" max="16384" width="9.140625" style="2" customWidth="1"/>
  </cols>
  <sheetData>
    <row r="3" spans="1:3" ht="15">
      <c r="A3" s="1" t="s">
        <v>0</v>
      </c>
      <c r="B3" s="1"/>
      <c r="C3" s="1"/>
    </row>
    <row r="4" spans="1:3" ht="15">
      <c r="A4" s="1" t="s">
        <v>1</v>
      </c>
      <c r="B4" s="1"/>
      <c r="C4" s="1"/>
    </row>
    <row r="5" spans="1:3" ht="15">
      <c r="A5" s="1" t="s">
        <v>113</v>
      </c>
      <c r="B5" s="1"/>
      <c r="C5" s="1"/>
    </row>
    <row r="6" spans="4:8" ht="12.75">
      <c r="D6" s="3"/>
      <c r="E6" s="3"/>
      <c r="F6" s="3"/>
      <c r="G6" s="3"/>
      <c r="H6" s="3"/>
    </row>
    <row r="7" spans="2:12" ht="15.75">
      <c r="B7" s="4"/>
      <c r="C7" s="4"/>
      <c r="D7" s="5"/>
      <c r="E7" s="5"/>
      <c r="F7" s="5"/>
      <c r="G7" s="5"/>
      <c r="H7" s="5"/>
      <c r="I7" s="4"/>
      <c r="J7" s="4"/>
      <c r="K7" s="4"/>
      <c r="L7" s="4"/>
    </row>
    <row r="8" spans="2:12" ht="15.75">
      <c r="B8" s="4"/>
      <c r="C8" s="5" t="s">
        <v>108</v>
      </c>
      <c r="D8" s="5"/>
      <c r="E8" s="5"/>
      <c r="F8" s="5"/>
      <c r="G8" s="5"/>
      <c r="H8" s="5"/>
      <c r="I8" s="4"/>
      <c r="J8" s="4"/>
      <c r="K8" s="4"/>
      <c r="L8" s="4"/>
    </row>
    <row r="9" spans="2:12" ht="15.75">
      <c r="B9" s="6"/>
      <c r="C9" s="6"/>
      <c r="D9" s="7"/>
      <c r="E9" s="7"/>
      <c r="F9" s="7"/>
      <c r="G9" s="7"/>
      <c r="H9" s="7"/>
      <c r="I9" s="6"/>
      <c r="J9" s="6"/>
      <c r="K9" s="6"/>
      <c r="L9" s="4"/>
    </row>
    <row r="10" spans="1:12" ht="15.75">
      <c r="A10" s="1"/>
      <c r="B10" s="1"/>
      <c r="C10" s="1"/>
      <c r="D10" s="5"/>
      <c r="E10" s="5"/>
      <c r="F10" s="5"/>
      <c r="G10" s="5"/>
      <c r="H10" s="5"/>
      <c r="I10" s="1"/>
      <c r="J10" s="1"/>
      <c r="K10" s="1"/>
      <c r="L10" s="8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8"/>
    </row>
    <row r="12" spans="1:14" ht="15.75">
      <c r="A12" s="1"/>
      <c r="B12" s="9" t="s">
        <v>2</v>
      </c>
      <c r="C12" s="10"/>
      <c r="D12" s="10"/>
      <c r="E12" s="10"/>
      <c r="F12" s="10"/>
      <c r="G12" s="11" t="s">
        <v>13</v>
      </c>
      <c r="H12" s="11" t="s">
        <v>12</v>
      </c>
      <c r="I12" s="11"/>
      <c r="J12" s="63"/>
      <c r="K12" s="58"/>
      <c r="L12" s="12"/>
      <c r="M12" s="137"/>
      <c r="N12" s="133"/>
    </row>
    <row r="13" spans="1:14" ht="15.75">
      <c r="A13" s="1"/>
      <c r="B13" s="14"/>
      <c r="C13" s="15"/>
      <c r="D13" s="15"/>
      <c r="E13" s="15"/>
      <c r="F13" s="15"/>
      <c r="G13" s="16" t="s">
        <v>19</v>
      </c>
      <c r="H13" s="16" t="s">
        <v>20</v>
      </c>
      <c r="I13" s="16" t="s">
        <v>13</v>
      </c>
      <c r="J13" s="60"/>
      <c r="K13" s="58"/>
      <c r="L13" s="12"/>
      <c r="M13" s="134" t="s">
        <v>55</v>
      </c>
      <c r="N13" s="138" t="s">
        <v>56</v>
      </c>
    </row>
    <row r="14" spans="1:14" ht="15.75">
      <c r="A14" s="1"/>
      <c r="B14" s="14" t="s">
        <v>3</v>
      </c>
      <c r="C14" s="15"/>
      <c r="D14" s="15"/>
      <c r="E14" s="15"/>
      <c r="F14" s="15"/>
      <c r="G14" s="16" t="s">
        <v>25</v>
      </c>
      <c r="H14" s="16" t="s">
        <v>73</v>
      </c>
      <c r="I14" s="16" t="s">
        <v>14</v>
      </c>
      <c r="J14" s="61"/>
      <c r="K14" s="58"/>
      <c r="L14" s="12"/>
      <c r="M14" s="101">
        <v>43830</v>
      </c>
      <c r="N14" s="136"/>
    </row>
    <row r="15" spans="1:14" ht="15.75">
      <c r="A15" s="1"/>
      <c r="B15" s="17"/>
      <c r="C15" s="18"/>
      <c r="D15" s="18"/>
      <c r="E15" s="18"/>
      <c r="F15" s="18"/>
      <c r="G15" s="19">
        <v>2019</v>
      </c>
      <c r="H15" s="19">
        <v>2019</v>
      </c>
      <c r="I15" s="19">
        <v>2019</v>
      </c>
      <c r="J15" s="68"/>
      <c r="K15" s="58"/>
      <c r="L15" s="12"/>
      <c r="M15" s="132"/>
      <c r="N15" s="132"/>
    </row>
    <row r="16" spans="1:14" ht="15.75">
      <c r="A16" s="1"/>
      <c r="B16" s="20" t="s">
        <v>4</v>
      </c>
      <c r="C16" s="21"/>
      <c r="D16" s="21"/>
      <c r="E16" s="21"/>
      <c r="F16" s="21"/>
      <c r="G16" s="22"/>
      <c r="H16" s="23"/>
      <c r="I16" s="22"/>
      <c r="J16" s="62"/>
      <c r="K16" s="58"/>
      <c r="L16" s="12"/>
      <c r="M16" s="132"/>
      <c r="N16" s="132"/>
    </row>
    <row r="17" spans="1:14" ht="15">
      <c r="A17" s="1"/>
      <c r="B17" s="24" t="s">
        <v>5</v>
      </c>
      <c r="C17" s="25"/>
      <c r="D17" s="25"/>
      <c r="E17" s="25"/>
      <c r="F17" s="25"/>
      <c r="G17" s="26">
        <v>2003000</v>
      </c>
      <c r="H17" s="26">
        <v>0</v>
      </c>
      <c r="I17" s="26">
        <v>2003000</v>
      </c>
      <c r="J17" s="52"/>
      <c r="K17" s="29"/>
      <c r="L17" s="12"/>
      <c r="M17" s="26"/>
      <c r="N17" s="26"/>
    </row>
    <row r="18" spans="1:14" ht="15">
      <c r="A18" s="1"/>
      <c r="B18" s="24" t="s">
        <v>6</v>
      </c>
      <c r="C18" s="25"/>
      <c r="D18" s="25"/>
      <c r="E18" s="25"/>
      <c r="F18" s="25"/>
      <c r="G18" s="26">
        <v>2520000</v>
      </c>
      <c r="H18" s="26">
        <v>0</v>
      </c>
      <c r="I18" s="26">
        <v>2520000</v>
      </c>
      <c r="J18" s="52"/>
      <c r="K18" s="29"/>
      <c r="L18" s="12"/>
      <c r="M18" s="26"/>
      <c r="N18" s="26"/>
    </row>
    <row r="19" spans="1:14" ht="15">
      <c r="A19" s="1"/>
      <c r="B19" s="24" t="s">
        <v>7</v>
      </c>
      <c r="C19" s="25"/>
      <c r="D19" s="25"/>
      <c r="E19" s="25"/>
      <c r="F19" s="25"/>
      <c r="G19" s="26">
        <v>1397000</v>
      </c>
      <c r="H19" s="26">
        <v>0</v>
      </c>
      <c r="I19" s="26">
        <v>1397000</v>
      </c>
      <c r="J19" s="52"/>
      <c r="K19" s="29"/>
      <c r="L19" s="12"/>
      <c r="M19" s="26"/>
      <c r="N19" s="26"/>
    </row>
    <row r="20" spans="1:14" ht="15">
      <c r="A20" s="1"/>
      <c r="B20" s="24" t="s">
        <v>8</v>
      </c>
      <c r="C20" s="25"/>
      <c r="D20" s="25"/>
      <c r="E20" s="25"/>
      <c r="F20" s="25"/>
      <c r="G20" s="26">
        <v>865000</v>
      </c>
      <c r="H20" s="26">
        <v>0</v>
      </c>
      <c r="I20" s="26">
        <v>865000</v>
      </c>
      <c r="J20" s="52"/>
      <c r="K20" s="29"/>
      <c r="L20" s="12"/>
      <c r="M20" s="26"/>
      <c r="N20" s="26"/>
    </row>
    <row r="21" spans="1:14" ht="15">
      <c r="A21" s="1"/>
      <c r="B21" s="24" t="s">
        <v>9</v>
      </c>
      <c r="C21" s="25"/>
      <c r="D21" s="25"/>
      <c r="E21" s="25"/>
      <c r="F21" s="25"/>
      <c r="G21" s="26">
        <v>691000</v>
      </c>
      <c r="H21" s="26">
        <v>0</v>
      </c>
      <c r="I21" s="26">
        <v>691000</v>
      </c>
      <c r="J21" s="52"/>
      <c r="K21" s="29"/>
      <c r="L21" s="12"/>
      <c r="M21" s="26"/>
      <c r="N21" s="26"/>
    </row>
    <row r="22" spans="1:14" ht="15">
      <c r="A22" s="1"/>
      <c r="B22" s="24" t="s">
        <v>10</v>
      </c>
      <c r="C22" s="25"/>
      <c r="D22" s="25"/>
      <c r="E22" s="25"/>
      <c r="F22" s="25"/>
      <c r="G22" s="26">
        <v>500000</v>
      </c>
      <c r="H22" s="26">
        <v>0</v>
      </c>
      <c r="I22" s="26">
        <v>500000</v>
      </c>
      <c r="J22" s="52"/>
      <c r="K22" s="29"/>
      <c r="L22" s="12"/>
      <c r="M22" s="26"/>
      <c r="N22" s="26"/>
    </row>
    <row r="23" spans="1:14" ht="15">
      <c r="A23" s="1"/>
      <c r="B23" s="24" t="s">
        <v>11</v>
      </c>
      <c r="C23" s="25"/>
      <c r="D23" s="25"/>
      <c r="E23" s="25"/>
      <c r="F23" s="25"/>
      <c r="G23" s="26">
        <v>310000</v>
      </c>
      <c r="H23" s="26">
        <v>0</v>
      </c>
      <c r="I23" s="26">
        <v>310000</v>
      </c>
      <c r="J23" s="52"/>
      <c r="K23" s="29"/>
      <c r="L23" s="12"/>
      <c r="M23" s="26"/>
      <c r="N23" s="26"/>
    </row>
    <row r="24" spans="1:14" ht="15">
      <c r="A24" s="1"/>
      <c r="B24" s="24" t="s">
        <v>51</v>
      </c>
      <c r="C24" s="25"/>
      <c r="D24" s="25"/>
      <c r="E24" s="25"/>
      <c r="F24" s="25"/>
      <c r="G24" s="26">
        <v>300000</v>
      </c>
      <c r="H24" s="26">
        <v>0</v>
      </c>
      <c r="I24" s="26">
        <v>300000</v>
      </c>
      <c r="J24" s="52"/>
      <c r="K24" s="29"/>
      <c r="L24" s="12"/>
      <c r="M24" s="26"/>
      <c r="N24" s="26"/>
    </row>
    <row r="25" spans="1:14" ht="15">
      <c r="A25" s="1"/>
      <c r="B25" s="24" t="s">
        <v>111</v>
      </c>
      <c r="C25" s="25"/>
      <c r="D25" s="25"/>
      <c r="E25" s="25"/>
      <c r="F25" s="25"/>
      <c r="G25" s="26">
        <v>200000</v>
      </c>
      <c r="H25" s="26"/>
      <c r="I25" s="26">
        <v>200000</v>
      </c>
      <c r="J25" s="52"/>
      <c r="K25" s="29"/>
      <c r="L25" s="12"/>
      <c r="M25" s="26"/>
      <c r="N25" s="26"/>
    </row>
    <row r="26" spans="1:14" ht="15.75">
      <c r="A26" s="1"/>
      <c r="B26" s="27" t="s">
        <v>14</v>
      </c>
      <c r="C26" s="25"/>
      <c r="D26" s="25"/>
      <c r="E26" s="25"/>
      <c r="F26" s="25"/>
      <c r="G26" s="28"/>
      <c r="H26" s="26"/>
      <c r="I26" s="28">
        <f>I17+I18+I19+I20+I21+I22+I23+I24+I25</f>
        <v>8786000</v>
      </c>
      <c r="J26" s="51"/>
      <c r="K26" s="29"/>
      <c r="L26" s="12"/>
      <c r="M26" s="28">
        <v>8296415.49</v>
      </c>
      <c r="N26" s="28">
        <f>M26/I26*100</f>
        <v>94.42767459594809</v>
      </c>
    </row>
    <row r="27" spans="1:14" ht="15.75">
      <c r="A27" s="1"/>
      <c r="B27" s="27" t="s">
        <v>15</v>
      </c>
      <c r="C27" s="25"/>
      <c r="D27" s="25"/>
      <c r="E27" s="25"/>
      <c r="F27" s="25"/>
      <c r="G27" s="26">
        <v>0</v>
      </c>
      <c r="H27" s="28">
        <v>500000</v>
      </c>
      <c r="I27" s="28">
        <v>500000</v>
      </c>
      <c r="J27" s="51"/>
      <c r="K27" s="29"/>
      <c r="L27" s="12"/>
      <c r="M27" s="28">
        <v>835839.34</v>
      </c>
      <c r="N27" s="28">
        <f>M27/I27*100</f>
        <v>167.167868</v>
      </c>
    </row>
    <row r="28" spans="1:14" ht="15.75">
      <c r="A28" s="1"/>
      <c r="B28" s="27" t="s">
        <v>48</v>
      </c>
      <c r="C28" s="25"/>
      <c r="D28" s="25"/>
      <c r="E28" s="25"/>
      <c r="F28" s="25"/>
      <c r="G28" s="26">
        <v>0</v>
      </c>
      <c r="H28" s="28">
        <v>229000</v>
      </c>
      <c r="I28" s="28">
        <v>229000</v>
      </c>
      <c r="J28" s="51"/>
      <c r="K28" s="29"/>
      <c r="L28" s="12"/>
      <c r="M28" s="28">
        <v>174200.87</v>
      </c>
      <c r="N28" s="28">
        <f>M28/I28*100</f>
        <v>76.07024890829695</v>
      </c>
    </row>
    <row r="29" spans="1:14" ht="15.75">
      <c r="A29" s="1"/>
      <c r="B29" s="27" t="s">
        <v>71</v>
      </c>
      <c r="C29" s="25"/>
      <c r="D29" s="25"/>
      <c r="E29" s="25"/>
      <c r="F29" s="25"/>
      <c r="G29" s="26">
        <v>0</v>
      </c>
      <c r="H29" s="28">
        <v>100000</v>
      </c>
      <c r="I29" s="28">
        <v>100000</v>
      </c>
      <c r="J29" s="51"/>
      <c r="K29" s="29"/>
      <c r="L29" s="12"/>
      <c r="M29" s="28">
        <v>100000</v>
      </c>
      <c r="N29" s="28">
        <f>M29/I29*100</f>
        <v>100</v>
      </c>
    </row>
    <row r="30" spans="1:14" ht="15.75">
      <c r="A30" s="1"/>
      <c r="B30" s="167" t="s">
        <v>16</v>
      </c>
      <c r="C30" s="46"/>
      <c r="D30" s="46"/>
      <c r="E30" s="46"/>
      <c r="F30" s="46"/>
      <c r="G30" s="48">
        <f>SUM(G17:G28)</f>
        <v>8786000</v>
      </c>
      <c r="H30" s="48">
        <f>H27+H28+H29</f>
        <v>829000</v>
      </c>
      <c r="I30" s="48">
        <f>I17+I18+I19+I20+I21+I22+I23+I27+I28+I29+I24+I25</f>
        <v>9615000</v>
      </c>
      <c r="J30" s="48">
        <f>J17+J18+J19+J20+J21+J22+J23+J27+J28+J29+J24+J25</f>
        <v>0</v>
      </c>
      <c r="K30" s="48">
        <f>K17+K18+K19+K20+K21+K22+K23+K27+K28+K29+K24+K25</f>
        <v>0</v>
      </c>
      <c r="L30" s="48">
        <f>L17+L18+L19+L20+L21+L22+L23+L27+L28+L29+L24+L25</f>
        <v>0</v>
      </c>
      <c r="M30" s="48">
        <f>M26+M27+M28+M29</f>
        <v>9406455.7</v>
      </c>
      <c r="N30" s="48">
        <f>M30/I30*100</f>
        <v>97.83105252210088</v>
      </c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29"/>
      <c r="K31" s="29"/>
      <c r="L31" s="12"/>
      <c r="M31" s="13"/>
      <c r="N31" s="13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29"/>
      <c r="K32" s="29"/>
      <c r="L32" s="8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29"/>
      <c r="K33" s="29"/>
      <c r="L33" s="8"/>
    </row>
    <row r="34" spans="1:14" ht="15.75">
      <c r="A34" s="1"/>
      <c r="B34" s="30" t="s">
        <v>17</v>
      </c>
      <c r="C34" s="10"/>
      <c r="D34" s="10"/>
      <c r="E34" s="10"/>
      <c r="F34" s="31"/>
      <c r="G34" s="11" t="s">
        <v>13</v>
      </c>
      <c r="H34" s="11" t="s">
        <v>13</v>
      </c>
      <c r="I34" s="11" t="s">
        <v>13</v>
      </c>
      <c r="J34" s="97" t="s">
        <v>55</v>
      </c>
      <c r="K34" s="98" t="s">
        <v>56</v>
      </c>
      <c r="L34" s="8"/>
      <c r="M34" s="133"/>
      <c r="N34" s="133"/>
    </row>
    <row r="35" spans="1:14" ht="15.75">
      <c r="A35" s="1"/>
      <c r="B35" s="37"/>
      <c r="C35" s="15"/>
      <c r="D35" s="15"/>
      <c r="E35" s="15"/>
      <c r="F35" s="40"/>
      <c r="G35" s="16" t="s">
        <v>19</v>
      </c>
      <c r="H35" s="16" t="s">
        <v>72</v>
      </c>
      <c r="I35" s="16" t="s">
        <v>14</v>
      </c>
      <c r="J35" s="99">
        <v>43465</v>
      </c>
      <c r="K35" s="100"/>
      <c r="L35" s="8"/>
      <c r="M35" s="134" t="s">
        <v>55</v>
      </c>
      <c r="N35" s="100" t="s">
        <v>56</v>
      </c>
    </row>
    <row r="36" spans="1:14" ht="15.75">
      <c r="A36" s="1"/>
      <c r="B36" s="20"/>
      <c r="C36" s="21"/>
      <c r="D36" s="21"/>
      <c r="E36" s="21"/>
      <c r="F36" s="32"/>
      <c r="G36" s="33" t="s">
        <v>25</v>
      </c>
      <c r="H36" s="33" t="s">
        <v>73</v>
      </c>
      <c r="I36" s="33"/>
      <c r="J36" s="101"/>
      <c r="K36" s="102"/>
      <c r="L36" s="8"/>
      <c r="M36" s="101">
        <v>43830</v>
      </c>
      <c r="N36" s="135"/>
    </row>
    <row r="37" spans="1:14" ht="15.75">
      <c r="A37" s="1"/>
      <c r="B37" s="37" t="s">
        <v>18</v>
      </c>
      <c r="C37" s="103"/>
      <c r="D37" s="103"/>
      <c r="E37" s="103"/>
      <c r="F37" s="40"/>
      <c r="G37" s="104">
        <v>2019</v>
      </c>
      <c r="H37" s="16">
        <v>2019</v>
      </c>
      <c r="I37" s="16">
        <v>2019</v>
      </c>
      <c r="J37" s="101"/>
      <c r="K37" s="96"/>
      <c r="L37" s="8"/>
      <c r="M37" s="132"/>
      <c r="N37" s="132"/>
    </row>
    <row r="38" spans="1:14" ht="15.75">
      <c r="A38" s="1"/>
      <c r="B38" s="27" t="s">
        <v>6</v>
      </c>
      <c r="C38" s="25"/>
      <c r="D38" s="25"/>
      <c r="E38" s="25"/>
      <c r="F38" s="43"/>
      <c r="G38" s="105"/>
      <c r="H38" s="106"/>
      <c r="I38" s="106"/>
      <c r="J38" s="106"/>
      <c r="K38" s="107"/>
      <c r="L38" s="8"/>
      <c r="M38" s="107"/>
      <c r="N38" s="107"/>
    </row>
    <row r="39" spans="1:14" ht="15">
      <c r="A39" s="1"/>
      <c r="B39" s="108" t="s">
        <v>94</v>
      </c>
      <c r="C39" s="109"/>
      <c r="D39" s="109"/>
      <c r="E39" s="109"/>
      <c r="F39" s="110"/>
      <c r="G39" s="111">
        <v>13453.43</v>
      </c>
      <c r="H39" s="26">
        <v>0</v>
      </c>
      <c r="I39" s="111">
        <v>13453.43</v>
      </c>
      <c r="J39" s="26">
        <v>19347.3</v>
      </c>
      <c r="K39" s="26">
        <f>J39/I39*100</f>
        <v>143.80942257847997</v>
      </c>
      <c r="L39" s="8"/>
      <c r="M39" s="26">
        <v>13453.43</v>
      </c>
      <c r="N39" s="26">
        <f>M39/I39*100</f>
        <v>100</v>
      </c>
    </row>
    <row r="40" spans="1:14" ht="15">
      <c r="A40" s="1"/>
      <c r="B40" s="24" t="s">
        <v>95</v>
      </c>
      <c r="C40" s="112"/>
      <c r="D40" s="112"/>
      <c r="E40" s="112"/>
      <c r="F40" s="111"/>
      <c r="G40" s="111">
        <v>31232.49</v>
      </c>
      <c r="H40" s="26">
        <v>0</v>
      </c>
      <c r="I40" s="111">
        <v>31232.49</v>
      </c>
      <c r="J40" s="26">
        <v>31216.09</v>
      </c>
      <c r="K40" s="26">
        <f aca="true" t="shared" si="0" ref="K40:K67">J40/I40*100</f>
        <v>99.94749057792062</v>
      </c>
      <c r="L40" s="8"/>
      <c r="M40" s="26">
        <v>31232.49</v>
      </c>
      <c r="N40" s="26">
        <f aca="true" t="shared" si="1" ref="N40:N67">M40/I40*100</f>
        <v>100</v>
      </c>
    </row>
    <row r="41" spans="1:14" ht="15">
      <c r="A41" s="1"/>
      <c r="B41" s="24" t="s">
        <v>96</v>
      </c>
      <c r="C41" s="112"/>
      <c r="D41" s="112"/>
      <c r="E41" s="112"/>
      <c r="F41" s="111"/>
      <c r="G41" s="111">
        <v>5946.35</v>
      </c>
      <c r="H41" s="26">
        <v>0</v>
      </c>
      <c r="I41" s="111">
        <v>5946.35</v>
      </c>
      <c r="J41" s="26">
        <v>6383.58</v>
      </c>
      <c r="K41" s="26">
        <f t="shared" si="0"/>
        <v>107.35291397243687</v>
      </c>
      <c r="L41" s="8"/>
      <c r="M41" s="26">
        <v>5946.35</v>
      </c>
      <c r="N41" s="26">
        <f t="shared" si="1"/>
        <v>100</v>
      </c>
    </row>
    <row r="42" spans="1:14" ht="15">
      <c r="A42" s="1"/>
      <c r="B42" s="24" t="s">
        <v>97</v>
      </c>
      <c r="C42" s="112"/>
      <c r="D42" s="112"/>
      <c r="E42" s="112"/>
      <c r="F42" s="111"/>
      <c r="G42" s="111">
        <v>5946.35</v>
      </c>
      <c r="H42" s="26">
        <v>0</v>
      </c>
      <c r="I42" s="111">
        <v>5946.35</v>
      </c>
      <c r="J42" s="26">
        <v>6383.58</v>
      </c>
      <c r="K42" s="26">
        <f t="shared" si="0"/>
        <v>107.35291397243687</v>
      </c>
      <c r="L42" s="8"/>
      <c r="M42" s="26">
        <v>5946.35</v>
      </c>
      <c r="N42" s="26">
        <f t="shared" si="1"/>
        <v>100</v>
      </c>
    </row>
    <row r="43" spans="1:14" ht="15">
      <c r="A43" s="1"/>
      <c r="B43" s="24" t="s">
        <v>98</v>
      </c>
      <c r="C43" s="112"/>
      <c r="D43" s="112"/>
      <c r="E43" s="112"/>
      <c r="F43" s="111"/>
      <c r="G43" s="111">
        <v>9046.35</v>
      </c>
      <c r="H43" s="26">
        <v>0</v>
      </c>
      <c r="I43" s="111">
        <v>9046.35</v>
      </c>
      <c r="J43" s="26">
        <v>12637.01</v>
      </c>
      <c r="K43" s="26">
        <f t="shared" si="0"/>
        <v>139.6918094037927</v>
      </c>
      <c r="L43" s="8"/>
      <c r="M43" s="26">
        <v>9046.35</v>
      </c>
      <c r="N43" s="26">
        <f t="shared" si="1"/>
        <v>100</v>
      </c>
    </row>
    <row r="44" spans="1:14" ht="15">
      <c r="A44" s="1"/>
      <c r="B44" s="24" t="s">
        <v>74</v>
      </c>
      <c r="C44" s="112"/>
      <c r="D44" s="112"/>
      <c r="E44" s="112"/>
      <c r="F44" s="111"/>
      <c r="G44" s="111">
        <v>51029.27</v>
      </c>
      <c r="H44" s="26">
        <v>0</v>
      </c>
      <c r="I44" s="111">
        <v>51029.27</v>
      </c>
      <c r="J44" s="26">
        <v>51428.17</v>
      </c>
      <c r="K44" s="26">
        <f t="shared" si="0"/>
        <v>100.78170822353525</v>
      </c>
      <c r="L44" s="8"/>
      <c r="M44" s="26">
        <v>51029.27</v>
      </c>
      <c r="N44" s="26">
        <f t="shared" si="1"/>
        <v>100</v>
      </c>
    </row>
    <row r="45" spans="1:14" ht="15">
      <c r="A45" s="1"/>
      <c r="B45" s="24" t="s">
        <v>75</v>
      </c>
      <c r="C45" s="112"/>
      <c r="D45" s="112"/>
      <c r="E45" s="112"/>
      <c r="F45" s="111"/>
      <c r="G45" s="111">
        <v>80895.71</v>
      </c>
      <c r="H45" s="26">
        <v>0</v>
      </c>
      <c r="I45" s="111">
        <v>80895.71</v>
      </c>
      <c r="J45" s="26">
        <v>84537.12</v>
      </c>
      <c r="K45" s="26">
        <f t="shared" si="0"/>
        <v>104.50136354573065</v>
      </c>
      <c r="L45" s="8"/>
      <c r="M45" s="26">
        <v>80895.71</v>
      </c>
      <c r="N45" s="26">
        <f t="shared" si="1"/>
        <v>100</v>
      </c>
    </row>
    <row r="46" spans="1:14" ht="15">
      <c r="A46" s="1"/>
      <c r="B46" s="24" t="s">
        <v>76</v>
      </c>
      <c r="C46" s="112"/>
      <c r="D46" s="112"/>
      <c r="E46" s="112"/>
      <c r="F46" s="111"/>
      <c r="G46" s="111">
        <v>31380.04</v>
      </c>
      <c r="H46" s="26">
        <v>0</v>
      </c>
      <c r="I46" s="111">
        <v>31380.04</v>
      </c>
      <c r="J46" s="26">
        <v>32172.66</v>
      </c>
      <c r="K46" s="26">
        <f t="shared" si="0"/>
        <v>102.52587313464228</v>
      </c>
      <c r="L46" s="8"/>
      <c r="M46" s="26">
        <v>31380.04</v>
      </c>
      <c r="N46" s="26">
        <f t="shared" si="1"/>
        <v>100</v>
      </c>
    </row>
    <row r="47" spans="1:14" ht="15">
      <c r="A47" s="1"/>
      <c r="B47" s="24" t="s">
        <v>77</v>
      </c>
      <c r="C47" s="112"/>
      <c r="D47" s="112"/>
      <c r="E47" s="112"/>
      <c r="F47" s="111"/>
      <c r="G47" s="111">
        <v>90128.15</v>
      </c>
      <c r="H47" s="26">
        <v>0</v>
      </c>
      <c r="I47" s="111">
        <v>90128.15</v>
      </c>
      <c r="J47" s="26">
        <v>89610.33</v>
      </c>
      <c r="K47" s="26">
        <f t="shared" si="0"/>
        <v>99.42546252197566</v>
      </c>
      <c r="L47" s="8"/>
      <c r="M47" s="26">
        <v>90128.15</v>
      </c>
      <c r="N47" s="26">
        <f t="shared" si="1"/>
        <v>100</v>
      </c>
    </row>
    <row r="48" spans="1:14" ht="15">
      <c r="A48" s="1"/>
      <c r="B48" s="24" t="s">
        <v>78</v>
      </c>
      <c r="C48" s="112"/>
      <c r="D48" s="112"/>
      <c r="E48" s="112"/>
      <c r="F48" s="111"/>
      <c r="G48" s="111">
        <v>63422.53</v>
      </c>
      <c r="H48" s="26">
        <v>0</v>
      </c>
      <c r="I48" s="111">
        <v>63422.53</v>
      </c>
      <c r="J48" s="26">
        <v>56323.39</v>
      </c>
      <c r="K48" s="26">
        <f t="shared" si="0"/>
        <v>88.80659601564302</v>
      </c>
      <c r="L48" s="8"/>
      <c r="M48" s="26">
        <v>63422.53</v>
      </c>
      <c r="N48" s="26">
        <f t="shared" si="1"/>
        <v>100</v>
      </c>
    </row>
    <row r="49" spans="1:14" ht="15">
      <c r="A49" s="1"/>
      <c r="B49" s="24" t="s">
        <v>99</v>
      </c>
      <c r="C49" s="112"/>
      <c r="D49" s="112"/>
      <c r="E49" s="112"/>
      <c r="F49" s="111"/>
      <c r="G49" s="111">
        <v>55171.54</v>
      </c>
      <c r="H49" s="26">
        <v>0</v>
      </c>
      <c r="I49" s="111">
        <v>55171.54</v>
      </c>
      <c r="J49" s="26">
        <v>59021.9</v>
      </c>
      <c r="K49" s="26">
        <f t="shared" si="0"/>
        <v>106.97888802813915</v>
      </c>
      <c r="L49" s="8"/>
      <c r="M49" s="26">
        <v>55171.54</v>
      </c>
      <c r="N49" s="26">
        <f t="shared" si="1"/>
        <v>100</v>
      </c>
    </row>
    <row r="50" spans="1:14" ht="15">
      <c r="A50" s="1"/>
      <c r="B50" s="24" t="s">
        <v>100</v>
      </c>
      <c r="C50" s="112"/>
      <c r="D50" s="112"/>
      <c r="E50" s="112"/>
      <c r="F50" s="111"/>
      <c r="G50" s="111">
        <v>47090.56</v>
      </c>
      <c r="H50" s="26">
        <v>0</v>
      </c>
      <c r="I50" s="111">
        <v>47090.56</v>
      </c>
      <c r="J50" s="26">
        <v>25814.01</v>
      </c>
      <c r="K50" s="26">
        <f t="shared" si="0"/>
        <v>54.81780212424741</v>
      </c>
      <c r="L50" s="8"/>
      <c r="M50" s="26">
        <v>47090.56</v>
      </c>
      <c r="N50" s="26">
        <f t="shared" si="1"/>
        <v>100</v>
      </c>
    </row>
    <row r="51" spans="1:14" ht="15">
      <c r="A51" s="1"/>
      <c r="B51" s="24" t="s">
        <v>79</v>
      </c>
      <c r="C51" s="112"/>
      <c r="D51" s="112"/>
      <c r="E51" s="112"/>
      <c r="F51" s="111"/>
      <c r="G51" s="111">
        <v>71330.09</v>
      </c>
      <c r="H51" s="26">
        <v>0</v>
      </c>
      <c r="I51" s="111">
        <v>71330.09</v>
      </c>
      <c r="J51" s="26">
        <v>70962.33</v>
      </c>
      <c r="K51" s="26">
        <f t="shared" si="0"/>
        <v>99.48442515634007</v>
      </c>
      <c r="L51" s="8"/>
      <c r="M51" s="26">
        <v>71330.09</v>
      </c>
      <c r="N51" s="26">
        <f t="shared" si="1"/>
        <v>100</v>
      </c>
    </row>
    <row r="52" spans="1:14" ht="15">
      <c r="A52" s="1"/>
      <c r="B52" s="24" t="s">
        <v>80</v>
      </c>
      <c r="C52" s="112"/>
      <c r="D52" s="112"/>
      <c r="E52" s="112"/>
      <c r="F52" s="111"/>
      <c r="G52" s="111">
        <v>54971.64</v>
      </c>
      <c r="H52" s="26">
        <v>0</v>
      </c>
      <c r="I52" s="111">
        <v>54971.64</v>
      </c>
      <c r="J52" s="26">
        <v>51880.18</v>
      </c>
      <c r="K52" s="26">
        <f t="shared" si="0"/>
        <v>94.3762638334967</v>
      </c>
      <c r="L52" s="8"/>
      <c r="M52" s="26">
        <v>54971.64</v>
      </c>
      <c r="N52" s="26">
        <f t="shared" si="1"/>
        <v>100</v>
      </c>
    </row>
    <row r="53" spans="1:14" ht="15">
      <c r="A53" s="1"/>
      <c r="B53" s="24" t="s">
        <v>101</v>
      </c>
      <c r="C53" s="112"/>
      <c r="D53" s="112"/>
      <c r="E53" s="112"/>
      <c r="F53" s="111"/>
      <c r="G53" s="111">
        <v>41562.02</v>
      </c>
      <c r="H53" s="26">
        <v>0</v>
      </c>
      <c r="I53" s="111">
        <v>41562.02</v>
      </c>
      <c r="J53" s="26">
        <v>35109.67</v>
      </c>
      <c r="K53" s="26">
        <f t="shared" si="0"/>
        <v>84.47536958020808</v>
      </c>
      <c r="L53" s="8"/>
      <c r="M53" s="26">
        <v>41562.02</v>
      </c>
      <c r="N53" s="26">
        <f t="shared" si="1"/>
        <v>100</v>
      </c>
    </row>
    <row r="54" spans="1:14" ht="15">
      <c r="A54" s="1"/>
      <c r="B54" s="24" t="s">
        <v>81</v>
      </c>
      <c r="C54" s="112"/>
      <c r="D54" s="112"/>
      <c r="E54" s="112"/>
      <c r="F54" s="111"/>
      <c r="G54" s="111">
        <v>301963.53</v>
      </c>
      <c r="H54" s="26">
        <v>0</v>
      </c>
      <c r="I54" s="111">
        <v>301963.53</v>
      </c>
      <c r="J54" s="26">
        <v>302174.23</v>
      </c>
      <c r="K54" s="26">
        <f t="shared" si="0"/>
        <v>100.06977663825825</v>
      </c>
      <c r="L54" s="8"/>
      <c r="M54" s="26">
        <v>301963.53</v>
      </c>
      <c r="N54" s="26">
        <f t="shared" si="1"/>
        <v>100</v>
      </c>
    </row>
    <row r="55" spans="1:14" ht="15">
      <c r="A55" s="1"/>
      <c r="B55" s="24" t="s">
        <v>82</v>
      </c>
      <c r="C55" s="112"/>
      <c r="D55" s="112"/>
      <c r="E55" s="112"/>
      <c r="F55" s="111"/>
      <c r="G55" s="111">
        <v>362147.65</v>
      </c>
      <c r="H55" s="26">
        <v>0</v>
      </c>
      <c r="I55" s="111">
        <v>362147.65</v>
      </c>
      <c r="J55" s="26">
        <v>372104.59</v>
      </c>
      <c r="K55" s="26">
        <f t="shared" si="0"/>
        <v>102.74941449985937</v>
      </c>
      <c r="L55" s="8"/>
      <c r="M55" s="26">
        <v>362147.65</v>
      </c>
      <c r="N55" s="26">
        <f t="shared" si="1"/>
        <v>100</v>
      </c>
    </row>
    <row r="56" spans="1:14" ht="15">
      <c r="A56" s="1"/>
      <c r="B56" s="24" t="s">
        <v>83</v>
      </c>
      <c r="C56" s="112"/>
      <c r="D56" s="112"/>
      <c r="E56" s="112"/>
      <c r="F56" s="111"/>
      <c r="G56" s="111">
        <v>22339.05</v>
      </c>
      <c r="H56" s="26">
        <v>0</v>
      </c>
      <c r="I56" s="111">
        <v>22339.05</v>
      </c>
      <c r="J56" s="26">
        <v>22780.73</v>
      </c>
      <c r="K56" s="26">
        <f t="shared" si="0"/>
        <v>101.97716554643104</v>
      </c>
      <c r="L56" s="8"/>
      <c r="M56" s="26">
        <v>22339.05</v>
      </c>
      <c r="N56" s="26">
        <f t="shared" si="1"/>
        <v>100</v>
      </c>
    </row>
    <row r="57" spans="1:14" ht="15">
      <c r="A57" s="1"/>
      <c r="B57" s="24" t="s">
        <v>84</v>
      </c>
      <c r="C57" s="112"/>
      <c r="D57" s="112"/>
      <c r="E57" s="112"/>
      <c r="F57" s="111"/>
      <c r="G57" s="111">
        <v>430468.39</v>
      </c>
      <c r="H57" s="26">
        <v>0</v>
      </c>
      <c r="I57" s="111">
        <v>430468.39</v>
      </c>
      <c r="J57" s="26">
        <v>430105.06</v>
      </c>
      <c r="K57" s="26">
        <f t="shared" si="0"/>
        <v>99.91559659003069</v>
      </c>
      <c r="L57" s="8"/>
      <c r="M57" s="26">
        <v>430468.39</v>
      </c>
      <c r="N57" s="26">
        <f t="shared" si="1"/>
        <v>100</v>
      </c>
    </row>
    <row r="58" spans="1:14" ht="15">
      <c r="A58" s="1"/>
      <c r="B58" s="24" t="s">
        <v>85</v>
      </c>
      <c r="C58" s="112"/>
      <c r="D58" s="112"/>
      <c r="E58" s="112"/>
      <c r="F58" s="111"/>
      <c r="G58" s="26">
        <v>36725.12</v>
      </c>
      <c r="H58" s="26">
        <v>0</v>
      </c>
      <c r="I58" s="26">
        <v>36725.12</v>
      </c>
      <c r="J58" s="26">
        <v>6000</v>
      </c>
      <c r="K58" s="26">
        <f t="shared" si="0"/>
        <v>16.337591272676573</v>
      </c>
      <c r="L58" s="8"/>
      <c r="M58" s="26">
        <v>36725.12</v>
      </c>
      <c r="N58" s="26">
        <f t="shared" si="1"/>
        <v>100</v>
      </c>
    </row>
    <row r="59" spans="1:14" ht="15">
      <c r="A59" s="1"/>
      <c r="B59" s="24" t="s">
        <v>102</v>
      </c>
      <c r="C59" s="112"/>
      <c r="D59" s="112"/>
      <c r="E59" s="112"/>
      <c r="F59" s="111"/>
      <c r="G59" s="26">
        <v>5946.35</v>
      </c>
      <c r="H59" s="26">
        <v>0</v>
      </c>
      <c r="I59" s="26">
        <v>5946.35</v>
      </c>
      <c r="J59" s="26">
        <v>6383.58</v>
      </c>
      <c r="K59" s="26">
        <f t="shared" si="0"/>
        <v>107.35291397243687</v>
      </c>
      <c r="L59" s="8"/>
      <c r="M59" s="26">
        <v>5946.35</v>
      </c>
      <c r="N59" s="26">
        <f t="shared" si="1"/>
        <v>100</v>
      </c>
    </row>
    <row r="60" spans="1:14" ht="15">
      <c r="A60" s="1"/>
      <c r="B60" s="24" t="s">
        <v>86</v>
      </c>
      <c r="C60" s="112"/>
      <c r="D60" s="112"/>
      <c r="E60" s="112"/>
      <c r="F60" s="112"/>
      <c r="G60" s="26">
        <v>22380.51</v>
      </c>
      <c r="H60" s="26">
        <v>0</v>
      </c>
      <c r="I60" s="26">
        <v>22380.51</v>
      </c>
      <c r="J60" s="26">
        <v>19048.8</v>
      </c>
      <c r="K60" s="26">
        <f t="shared" si="0"/>
        <v>85.11334192116266</v>
      </c>
      <c r="L60" s="8"/>
      <c r="M60" s="26">
        <v>22380.51</v>
      </c>
      <c r="N60" s="26">
        <f t="shared" si="1"/>
        <v>100</v>
      </c>
    </row>
    <row r="61" spans="1:14" ht="15">
      <c r="A61" s="1"/>
      <c r="B61" s="24" t="s">
        <v>87</v>
      </c>
      <c r="C61" s="112"/>
      <c r="D61" s="112"/>
      <c r="E61" s="112"/>
      <c r="F61" s="112"/>
      <c r="G61" s="26">
        <v>47734.56</v>
      </c>
      <c r="H61" s="26">
        <v>0</v>
      </c>
      <c r="I61" s="26">
        <v>47734.56</v>
      </c>
      <c r="J61" s="26">
        <v>40419.6</v>
      </c>
      <c r="K61" s="26">
        <f t="shared" si="0"/>
        <v>84.67575693585529</v>
      </c>
      <c r="L61" s="8"/>
      <c r="M61" s="26">
        <v>47734.56</v>
      </c>
      <c r="N61" s="26">
        <f t="shared" si="1"/>
        <v>100</v>
      </c>
    </row>
    <row r="62" spans="1:14" ht="15">
      <c r="A62" s="1"/>
      <c r="B62" s="24" t="s">
        <v>88</v>
      </c>
      <c r="C62" s="112"/>
      <c r="D62" s="112"/>
      <c r="E62" s="112"/>
      <c r="F62" s="112"/>
      <c r="G62" s="26">
        <v>37031.76</v>
      </c>
      <c r="H62" s="26">
        <v>0</v>
      </c>
      <c r="I62" s="26">
        <v>37031.76</v>
      </c>
      <c r="J62" s="26">
        <v>41539.82</v>
      </c>
      <c r="K62" s="26">
        <f t="shared" si="0"/>
        <v>112.17349647977844</v>
      </c>
      <c r="L62" s="8"/>
      <c r="M62" s="26">
        <v>37031.76</v>
      </c>
      <c r="N62" s="26">
        <f t="shared" si="1"/>
        <v>100</v>
      </c>
    </row>
    <row r="63" spans="1:14" ht="15">
      <c r="A63" s="1"/>
      <c r="B63" s="24" t="s">
        <v>103</v>
      </c>
      <c r="C63" s="112"/>
      <c r="D63" s="112"/>
      <c r="E63" s="112"/>
      <c r="F63" s="112"/>
      <c r="G63" s="26">
        <v>19819.05</v>
      </c>
      <c r="H63" s="26">
        <v>0</v>
      </c>
      <c r="I63" s="26">
        <v>19819.05</v>
      </c>
      <c r="J63" s="26">
        <v>24842.52</v>
      </c>
      <c r="K63" s="26">
        <f t="shared" si="0"/>
        <v>125.34667403331643</v>
      </c>
      <c r="L63" s="8"/>
      <c r="M63" s="26">
        <v>19819.05</v>
      </c>
      <c r="N63" s="26">
        <f t="shared" si="1"/>
        <v>100</v>
      </c>
    </row>
    <row r="64" spans="1:14" ht="15">
      <c r="A64" s="1"/>
      <c r="B64" s="24" t="s">
        <v>89</v>
      </c>
      <c r="C64" s="112"/>
      <c r="D64" s="112"/>
      <c r="E64" s="112"/>
      <c r="F64" s="112"/>
      <c r="G64" s="26">
        <v>17839.05</v>
      </c>
      <c r="H64" s="26">
        <v>0</v>
      </c>
      <c r="I64" s="26">
        <v>17839.05</v>
      </c>
      <c r="J64" s="26">
        <v>19150.73</v>
      </c>
      <c r="K64" s="26">
        <f t="shared" si="0"/>
        <v>107.35285791564013</v>
      </c>
      <c r="L64" s="8"/>
      <c r="M64" s="26">
        <v>17839.05</v>
      </c>
      <c r="N64" s="26">
        <f t="shared" si="1"/>
        <v>100</v>
      </c>
    </row>
    <row r="65" spans="1:14" ht="15">
      <c r="A65" s="1"/>
      <c r="B65" s="24" t="s">
        <v>104</v>
      </c>
      <c r="C65" s="112"/>
      <c r="D65" s="112"/>
      <c r="E65" s="112"/>
      <c r="F65" s="112"/>
      <c r="G65" s="26">
        <v>313086.44</v>
      </c>
      <c r="H65" s="26">
        <v>0</v>
      </c>
      <c r="I65" s="26">
        <v>313086.44</v>
      </c>
      <c r="J65" s="26">
        <v>332138.87</v>
      </c>
      <c r="K65" s="26">
        <f t="shared" si="0"/>
        <v>106.08535776892796</v>
      </c>
      <c r="L65" s="8"/>
      <c r="M65" s="26">
        <v>313086.44</v>
      </c>
      <c r="N65" s="26">
        <f t="shared" si="1"/>
        <v>100</v>
      </c>
    </row>
    <row r="66" spans="1:14" ht="15">
      <c r="A66" s="1"/>
      <c r="B66" s="24" t="s">
        <v>90</v>
      </c>
      <c r="C66" s="112"/>
      <c r="D66" s="112"/>
      <c r="E66" s="112"/>
      <c r="F66" s="112"/>
      <c r="G66" s="26">
        <v>155116.31</v>
      </c>
      <c r="H66" s="26">
        <v>0</v>
      </c>
      <c r="I66" s="26">
        <v>155116.31</v>
      </c>
      <c r="J66" s="26">
        <v>154883.39</v>
      </c>
      <c r="K66" s="26">
        <f t="shared" si="0"/>
        <v>99.84984170910204</v>
      </c>
      <c r="L66" s="8"/>
      <c r="M66" s="26">
        <v>155116.31</v>
      </c>
      <c r="N66" s="26">
        <f t="shared" si="1"/>
        <v>100</v>
      </c>
    </row>
    <row r="67" spans="1:14" ht="15">
      <c r="A67" s="1"/>
      <c r="B67" s="24" t="s">
        <v>91</v>
      </c>
      <c r="C67" s="112"/>
      <c r="D67" s="112"/>
      <c r="E67" s="112"/>
      <c r="F67" s="112"/>
      <c r="G67" s="26">
        <v>94795.71</v>
      </c>
      <c r="H67" s="26">
        <v>0</v>
      </c>
      <c r="I67" s="26">
        <v>94795.71</v>
      </c>
      <c r="J67" s="26">
        <v>95600.76</v>
      </c>
      <c r="K67" s="26">
        <f t="shared" si="0"/>
        <v>100.84924729188694</v>
      </c>
      <c r="L67" s="8"/>
      <c r="M67" s="26">
        <v>94795.71</v>
      </c>
      <c r="N67" s="26">
        <f t="shared" si="1"/>
        <v>100</v>
      </c>
    </row>
    <row r="68" spans="1:14" ht="15.75">
      <c r="A68" s="1"/>
      <c r="B68" s="34" t="s">
        <v>16</v>
      </c>
      <c r="C68" s="77"/>
      <c r="D68" s="77"/>
      <c r="E68" s="77"/>
      <c r="F68" s="77"/>
      <c r="G68" s="36">
        <f>SUM(G39:G67)</f>
        <v>2520000.0000000005</v>
      </c>
      <c r="H68" s="36">
        <v>0</v>
      </c>
      <c r="I68" s="36">
        <f>SUM(I39:I67)</f>
        <v>2520000.0000000005</v>
      </c>
      <c r="J68" s="36">
        <f>SUM(J39:J67)</f>
        <v>2500000.0000000005</v>
      </c>
      <c r="K68" s="36">
        <f>SUM(K39:K67)</f>
        <v>2884.1773352443875</v>
      </c>
      <c r="L68" s="36">
        <f>SUM(L39:L67)</f>
        <v>0</v>
      </c>
      <c r="M68" s="36">
        <f>SUM(M39:M67)</f>
        <v>2520000.0000000005</v>
      </c>
      <c r="N68" s="36">
        <f>M68/I68*100</f>
        <v>100</v>
      </c>
    </row>
    <row r="69" spans="1:12" ht="15.75">
      <c r="A69" s="1"/>
      <c r="B69" s="62"/>
      <c r="C69" s="57"/>
      <c r="D69" s="57"/>
      <c r="E69" s="57"/>
      <c r="F69" s="57"/>
      <c r="G69" s="57"/>
      <c r="H69" s="57"/>
      <c r="I69" s="57"/>
      <c r="J69" s="60"/>
      <c r="K69" s="64"/>
      <c r="L69" s="8"/>
    </row>
    <row r="70" spans="1:12" ht="15.75">
      <c r="A70" s="1"/>
      <c r="B70" s="62"/>
      <c r="C70" s="57"/>
      <c r="D70" s="57"/>
      <c r="E70" s="57"/>
      <c r="F70" s="57"/>
      <c r="G70" s="57"/>
      <c r="H70" s="57"/>
      <c r="I70" s="57"/>
      <c r="J70" s="60"/>
      <c r="K70" s="64"/>
      <c r="L70" s="8"/>
    </row>
    <row r="71" spans="1:12" ht="15.75">
      <c r="A71" s="1"/>
      <c r="B71" s="13"/>
      <c r="C71" s="13"/>
      <c r="D71" s="13"/>
      <c r="E71" s="13"/>
      <c r="F71" s="13"/>
      <c r="G71" s="13"/>
      <c r="H71" s="13"/>
      <c r="I71" s="13"/>
      <c r="J71" s="60"/>
      <c r="K71" s="64"/>
      <c r="L71" s="8"/>
    </row>
    <row r="72" spans="1:12" ht="15.75">
      <c r="A72" s="1"/>
      <c r="B72" s="62"/>
      <c r="C72" s="57"/>
      <c r="D72" s="57"/>
      <c r="E72" s="57"/>
      <c r="F72" s="57"/>
      <c r="G72" s="57"/>
      <c r="H72" s="57"/>
      <c r="I72" s="57"/>
      <c r="J72" s="60"/>
      <c r="K72" s="64"/>
      <c r="L72" s="8"/>
    </row>
    <row r="73" spans="1:12" ht="15.75">
      <c r="A73" s="1"/>
      <c r="B73" s="62"/>
      <c r="C73" s="57"/>
      <c r="D73" s="57"/>
      <c r="E73" s="57"/>
      <c r="F73" s="57"/>
      <c r="G73" s="57"/>
      <c r="H73" s="57"/>
      <c r="I73" s="57"/>
      <c r="J73" s="60"/>
      <c r="K73" s="64"/>
      <c r="L73" s="8"/>
    </row>
    <row r="74" spans="1:14" ht="15.75">
      <c r="A74" s="1"/>
      <c r="B74" s="9"/>
      <c r="C74" s="10"/>
      <c r="D74" s="10"/>
      <c r="E74" s="10"/>
      <c r="F74" s="10"/>
      <c r="G74" s="11" t="s">
        <v>13</v>
      </c>
      <c r="H74" s="11" t="s">
        <v>13</v>
      </c>
      <c r="I74" s="11" t="s">
        <v>13</v>
      </c>
      <c r="J74" s="80"/>
      <c r="K74" s="81"/>
      <c r="L74" s="8"/>
      <c r="M74" s="152" t="s">
        <v>55</v>
      </c>
      <c r="N74" s="144"/>
    </row>
    <row r="75" spans="1:14" ht="15.75">
      <c r="A75" s="1"/>
      <c r="B75" s="37" t="s">
        <v>54</v>
      </c>
      <c r="C75" s="15"/>
      <c r="D75" s="15"/>
      <c r="E75" s="15"/>
      <c r="F75" s="15"/>
      <c r="G75" s="16" t="s">
        <v>19</v>
      </c>
      <c r="H75" s="16" t="s">
        <v>20</v>
      </c>
      <c r="I75" s="16" t="s">
        <v>14</v>
      </c>
      <c r="J75" s="16" t="s">
        <v>55</v>
      </c>
      <c r="K75" s="82" t="s">
        <v>56</v>
      </c>
      <c r="L75" s="8"/>
      <c r="M75" s="142"/>
      <c r="N75" s="145" t="s">
        <v>56</v>
      </c>
    </row>
    <row r="76" spans="1:14" ht="15.75">
      <c r="A76" s="1"/>
      <c r="B76" s="37" t="s">
        <v>7</v>
      </c>
      <c r="C76" s="15"/>
      <c r="D76" s="15"/>
      <c r="E76" s="15"/>
      <c r="F76" s="15"/>
      <c r="G76" s="16" t="s">
        <v>25</v>
      </c>
      <c r="H76" s="16" t="s">
        <v>21</v>
      </c>
      <c r="I76" s="16"/>
      <c r="J76" s="83">
        <v>43100</v>
      </c>
      <c r="K76" s="81"/>
      <c r="L76" s="8"/>
      <c r="M76" s="148" t="s">
        <v>109</v>
      </c>
      <c r="N76" s="146"/>
    </row>
    <row r="77" spans="1:14" ht="15.75">
      <c r="A77" s="1"/>
      <c r="B77" s="84"/>
      <c r="C77" s="85"/>
      <c r="D77" s="85"/>
      <c r="E77" s="85"/>
      <c r="F77" s="85"/>
      <c r="G77" s="86">
        <v>2019</v>
      </c>
      <c r="H77" s="86">
        <v>2019</v>
      </c>
      <c r="I77" s="86">
        <v>2019</v>
      </c>
      <c r="J77" s="87"/>
      <c r="K77" s="81"/>
      <c r="L77" s="8"/>
      <c r="M77" s="143">
        <v>2019</v>
      </c>
      <c r="N77" s="147"/>
    </row>
    <row r="78" spans="1:14" ht="15">
      <c r="A78" s="1"/>
      <c r="B78" s="24" t="s">
        <v>57</v>
      </c>
      <c r="C78" s="25"/>
      <c r="D78" s="25"/>
      <c r="E78" s="25"/>
      <c r="F78" s="25"/>
      <c r="G78" s="26">
        <v>1000000</v>
      </c>
      <c r="H78" s="88">
        <v>0</v>
      </c>
      <c r="I78" s="26">
        <f aca="true" t="shared" si="2" ref="I78:I83">G78+H78</f>
        <v>1000000</v>
      </c>
      <c r="J78" s="26">
        <v>1020167.63</v>
      </c>
      <c r="K78" s="89">
        <f aca="true" t="shared" si="3" ref="K78:K100">J78/I78*100</f>
        <v>102.016763</v>
      </c>
      <c r="L78" s="8"/>
      <c r="M78" s="173">
        <v>967296.93</v>
      </c>
      <c r="N78" s="26">
        <f>M78/I78*100</f>
        <v>96.72969300000001</v>
      </c>
    </row>
    <row r="79" spans="1:14" ht="15">
      <c r="A79" s="1"/>
      <c r="B79" s="24" t="s">
        <v>58</v>
      </c>
      <c r="C79" s="25"/>
      <c r="D79" s="25"/>
      <c r="E79" s="25"/>
      <c r="F79" s="25"/>
      <c r="G79" s="26">
        <v>167000</v>
      </c>
      <c r="H79" s="26">
        <v>0</v>
      </c>
      <c r="I79" s="26">
        <f t="shared" si="2"/>
        <v>167000</v>
      </c>
      <c r="J79" s="26">
        <v>117240</v>
      </c>
      <c r="K79" s="89">
        <f t="shared" si="3"/>
        <v>70.20359281437126</v>
      </c>
      <c r="L79" s="8"/>
      <c r="M79" s="26">
        <v>138306.25</v>
      </c>
      <c r="N79" s="26">
        <f aca="true" t="shared" si="4" ref="N79:N85">M79/I79*100</f>
        <v>82.81811377245509</v>
      </c>
    </row>
    <row r="80" spans="1:14" ht="15">
      <c r="A80" s="1"/>
      <c r="B80" s="24" t="s">
        <v>59</v>
      </c>
      <c r="C80" s="25"/>
      <c r="D80" s="25"/>
      <c r="E80" s="25"/>
      <c r="F80" s="25"/>
      <c r="G80" s="26">
        <v>50000</v>
      </c>
      <c r="H80" s="26">
        <v>0</v>
      </c>
      <c r="I80" s="26">
        <f t="shared" si="2"/>
        <v>50000</v>
      </c>
      <c r="J80" s="26">
        <v>54957.5</v>
      </c>
      <c r="K80" s="89">
        <f t="shared" si="3"/>
        <v>109.915</v>
      </c>
      <c r="L80" s="8"/>
      <c r="M80" s="26">
        <v>61203.13</v>
      </c>
      <c r="N80" s="26">
        <f t="shared" si="4"/>
        <v>122.40625999999999</v>
      </c>
    </row>
    <row r="81" spans="1:14" ht="15">
      <c r="A81" s="1"/>
      <c r="B81" s="24" t="s">
        <v>60</v>
      </c>
      <c r="C81" s="25"/>
      <c r="D81" s="25"/>
      <c r="E81" s="25"/>
      <c r="F81" s="25"/>
      <c r="G81" s="26">
        <v>120000</v>
      </c>
      <c r="H81" s="88">
        <v>0</v>
      </c>
      <c r="I81" s="26">
        <f t="shared" si="2"/>
        <v>120000</v>
      </c>
      <c r="J81" s="88">
        <v>189121.01</v>
      </c>
      <c r="K81" s="89">
        <f t="shared" si="3"/>
        <v>157.60084166666667</v>
      </c>
      <c r="L81" s="8"/>
      <c r="M81" s="26">
        <v>129594.95</v>
      </c>
      <c r="N81" s="26">
        <f t="shared" si="4"/>
        <v>107.99579166666666</v>
      </c>
    </row>
    <row r="82" spans="1:14" ht="15">
      <c r="A82" s="1"/>
      <c r="B82" s="24" t="s">
        <v>61</v>
      </c>
      <c r="C82" s="25"/>
      <c r="D82" s="25"/>
      <c r="E82" s="25"/>
      <c r="F82" s="25"/>
      <c r="G82" s="26">
        <v>60000</v>
      </c>
      <c r="H82" s="26">
        <v>5500</v>
      </c>
      <c r="I82" s="26">
        <f t="shared" si="2"/>
        <v>65500</v>
      </c>
      <c r="J82" s="88">
        <v>30600</v>
      </c>
      <c r="K82" s="89">
        <f t="shared" si="3"/>
        <v>46.717557251908396</v>
      </c>
      <c r="L82" s="8"/>
      <c r="M82" s="26">
        <v>65500</v>
      </c>
      <c r="N82" s="26">
        <f t="shared" si="4"/>
        <v>100</v>
      </c>
    </row>
    <row r="83" spans="1:14" ht="15">
      <c r="A83" s="1"/>
      <c r="B83" s="24" t="s">
        <v>70</v>
      </c>
      <c r="C83" s="25"/>
      <c r="D83" s="25"/>
      <c r="E83" s="25"/>
      <c r="F83" s="25"/>
      <c r="G83" s="26">
        <v>0</v>
      </c>
      <c r="H83" s="26">
        <v>54500</v>
      </c>
      <c r="I83" s="26">
        <f t="shared" si="2"/>
        <v>54500</v>
      </c>
      <c r="J83" s="88">
        <v>81423.4</v>
      </c>
      <c r="K83" s="89">
        <f t="shared" si="3"/>
        <v>149.4007339449541</v>
      </c>
      <c r="L83" s="8"/>
      <c r="M83" s="26">
        <v>62657.06</v>
      </c>
      <c r="N83" s="26">
        <f t="shared" si="4"/>
        <v>114.96708256880734</v>
      </c>
    </row>
    <row r="84" spans="1:14" ht="15">
      <c r="A84" s="1"/>
      <c r="B84" s="24"/>
      <c r="C84" s="25"/>
      <c r="D84" s="25"/>
      <c r="E84" s="25"/>
      <c r="F84" s="25"/>
      <c r="G84" s="26"/>
      <c r="H84" s="26"/>
      <c r="I84" s="26"/>
      <c r="J84" s="88">
        <v>50000</v>
      </c>
      <c r="K84" s="89" t="e">
        <f t="shared" si="3"/>
        <v>#DIV/0!</v>
      </c>
      <c r="L84" s="8"/>
      <c r="M84" s="26"/>
      <c r="N84" s="26"/>
    </row>
    <row r="85" spans="1:14" ht="15.75">
      <c r="A85" s="1"/>
      <c r="B85" s="17" t="s">
        <v>62</v>
      </c>
      <c r="C85" s="18"/>
      <c r="D85" s="18"/>
      <c r="E85" s="18"/>
      <c r="F85" s="18"/>
      <c r="G85" s="36">
        <f aca="true" t="shared" si="5" ref="G85:L85">SUM(G78:G84)</f>
        <v>1397000</v>
      </c>
      <c r="H85" s="36">
        <f t="shared" si="5"/>
        <v>60000</v>
      </c>
      <c r="I85" s="36">
        <f t="shared" si="5"/>
        <v>1457000</v>
      </c>
      <c r="J85" s="36">
        <f t="shared" si="5"/>
        <v>1543509.5399999998</v>
      </c>
      <c r="K85" s="36" t="e">
        <f t="shared" si="5"/>
        <v>#DIV/0!</v>
      </c>
      <c r="L85" s="36">
        <f t="shared" si="5"/>
        <v>0</v>
      </c>
      <c r="M85" s="36">
        <f>SUM(M78:M84)</f>
        <v>1424558.32</v>
      </c>
      <c r="N85" s="48">
        <f t="shared" si="4"/>
        <v>97.77339190116679</v>
      </c>
    </row>
    <row r="86" spans="1:14" ht="15">
      <c r="A86" s="1"/>
      <c r="B86" s="38"/>
      <c r="C86" s="38"/>
      <c r="D86" s="38"/>
      <c r="E86" s="38"/>
      <c r="F86" s="38"/>
      <c r="G86" s="38"/>
      <c r="H86" s="38"/>
      <c r="I86" s="38"/>
      <c r="J86" s="38"/>
      <c r="K86" s="90"/>
      <c r="L86" s="8"/>
      <c r="M86" s="140"/>
      <c r="N86" s="140"/>
    </row>
    <row r="87" spans="1:14" ht="15">
      <c r="A87" s="1"/>
      <c r="B87" s="29"/>
      <c r="C87" s="29"/>
      <c r="D87" s="29"/>
      <c r="E87" s="29"/>
      <c r="F87" s="29"/>
      <c r="G87" s="29"/>
      <c r="H87" s="29"/>
      <c r="I87" s="29"/>
      <c r="J87" s="29"/>
      <c r="K87" s="90"/>
      <c r="L87" s="8"/>
      <c r="M87" s="140"/>
      <c r="N87" s="140"/>
    </row>
    <row r="88" spans="1:14" ht="15">
      <c r="A88" s="1"/>
      <c r="B88" s="29"/>
      <c r="C88" s="29"/>
      <c r="D88" s="29"/>
      <c r="E88" s="29"/>
      <c r="F88" s="29"/>
      <c r="G88" s="29"/>
      <c r="H88" s="29"/>
      <c r="I88" s="29"/>
      <c r="J88" s="29"/>
      <c r="K88" s="90"/>
      <c r="L88" s="8"/>
      <c r="M88" s="140"/>
      <c r="N88" s="140"/>
    </row>
    <row r="89" spans="1:14" ht="15">
      <c r="A89" s="1"/>
      <c r="B89" s="29"/>
      <c r="C89" s="29"/>
      <c r="D89" s="29"/>
      <c r="E89" s="29"/>
      <c r="F89" s="29"/>
      <c r="G89" s="29"/>
      <c r="H89" s="29"/>
      <c r="I89" s="29"/>
      <c r="J89" s="29"/>
      <c r="K89" s="90"/>
      <c r="L89" s="8"/>
      <c r="M89" s="140"/>
      <c r="N89" s="140"/>
    </row>
    <row r="90" spans="1:14" ht="15">
      <c r="A90" s="1"/>
      <c r="B90" s="29"/>
      <c r="C90" s="29"/>
      <c r="D90" s="29"/>
      <c r="E90" s="29"/>
      <c r="F90" s="29"/>
      <c r="G90" s="29"/>
      <c r="H90" s="29"/>
      <c r="I90" s="29"/>
      <c r="J90" s="29"/>
      <c r="K90" s="90"/>
      <c r="L90" s="8"/>
      <c r="M90" s="140"/>
      <c r="N90" s="140"/>
    </row>
    <row r="91" spans="1:14" ht="15">
      <c r="A91" s="1"/>
      <c r="B91" s="29"/>
      <c r="C91" s="29"/>
      <c r="D91" s="29"/>
      <c r="E91" s="29"/>
      <c r="F91" s="29"/>
      <c r="G91" s="29"/>
      <c r="H91" s="29"/>
      <c r="I91" s="29"/>
      <c r="J91" s="29"/>
      <c r="K91" s="90"/>
      <c r="L91" s="8"/>
      <c r="M91" s="140"/>
      <c r="N91" s="140"/>
    </row>
    <row r="92" spans="1:14" ht="15.75">
      <c r="A92" s="1"/>
      <c r="B92" s="9"/>
      <c r="C92" s="10"/>
      <c r="D92" s="10"/>
      <c r="E92" s="10"/>
      <c r="F92" s="31"/>
      <c r="G92" s="11" t="s">
        <v>13</v>
      </c>
      <c r="H92" s="11" t="s">
        <v>13</v>
      </c>
      <c r="I92" s="11" t="s">
        <v>13</v>
      </c>
      <c r="J92" s="91"/>
      <c r="K92" s="81"/>
      <c r="L92" s="8"/>
      <c r="M92" s="122" t="s">
        <v>55</v>
      </c>
      <c r="N92" s="122"/>
    </row>
    <row r="93" spans="1:14" ht="15.75">
      <c r="A93" s="1"/>
      <c r="B93" s="37" t="s">
        <v>22</v>
      </c>
      <c r="C93" s="15"/>
      <c r="D93" s="15"/>
      <c r="E93" s="15"/>
      <c r="F93" s="40"/>
      <c r="G93" s="16" t="s">
        <v>19</v>
      </c>
      <c r="H93" s="16" t="s">
        <v>23</v>
      </c>
      <c r="I93" s="16" t="s">
        <v>14</v>
      </c>
      <c r="J93" s="16" t="s">
        <v>55</v>
      </c>
      <c r="K93" s="82" t="s">
        <v>56</v>
      </c>
      <c r="L93" s="8"/>
      <c r="M93" s="142" t="s">
        <v>109</v>
      </c>
      <c r="N93" s="123" t="s">
        <v>56</v>
      </c>
    </row>
    <row r="94" spans="1:14" ht="15.75">
      <c r="A94" s="1"/>
      <c r="B94" s="20" t="s">
        <v>63</v>
      </c>
      <c r="C94" s="21"/>
      <c r="D94" s="21"/>
      <c r="E94" s="21"/>
      <c r="F94" s="32"/>
      <c r="G94" s="33" t="s">
        <v>25</v>
      </c>
      <c r="H94" s="33" t="s">
        <v>21</v>
      </c>
      <c r="I94" s="33"/>
      <c r="J94" s="92">
        <v>43100</v>
      </c>
      <c r="K94" s="81"/>
      <c r="L94" s="8"/>
      <c r="M94" s="148">
        <v>2019</v>
      </c>
      <c r="N94" s="141"/>
    </row>
    <row r="95" spans="1:14" ht="15">
      <c r="A95" s="1"/>
      <c r="B95" s="24"/>
      <c r="C95" s="25"/>
      <c r="D95" s="25"/>
      <c r="E95" s="25"/>
      <c r="F95" s="25"/>
      <c r="G95" s="26"/>
      <c r="H95" s="26"/>
      <c r="I95" s="26"/>
      <c r="J95" s="26"/>
      <c r="K95" s="89"/>
      <c r="L95" s="8"/>
      <c r="M95" s="139"/>
      <c r="N95" s="139"/>
    </row>
    <row r="96" spans="1:14" ht="15">
      <c r="A96" s="1"/>
      <c r="B96" s="24" t="s">
        <v>64</v>
      </c>
      <c r="C96" s="25"/>
      <c r="D96" s="25"/>
      <c r="E96" s="25"/>
      <c r="F96" s="25"/>
      <c r="G96" s="26">
        <v>270000</v>
      </c>
      <c r="H96" s="26">
        <v>40000</v>
      </c>
      <c r="I96" s="26">
        <f>G96+H96</f>
        <v>310000</v>
      </c>
      <c r="J96" s="26">
        <v>310591.32</v>
      </c>
      <c r="K96" s="89">
        <f t="shared" si="3"/>
        <v>100.19074838709679</v>
      </c>
      <c r="L96" s="8"/>
      <c r="M96" s="26">
        <v>364563.94</v>
      </c>
      <c r="N96" s="26">
        <f>M96/I96*100</f>
        <v>117.60127096774194</v>
      </c>
    </row>
    <row r="97" spans="1:14" ht="15">
      <c r="A97" s="1"/>
      <c r="B97" s="24" t="s">
        <v>65</v>
      </c>
      <c r="C97" s="25"/>
      <c r="D97" s="25"/>
      <c r="E97" s="25"/>
      <c r="F97" s="25"/>
      <c r="G97" s="26">
        <v>312000</v>
      </c>
      <c r="H97" s="88">
        <v>20000</v>
      </c>
      <c r="I97" s="26">
        <f>G97+H97</f>
        <v>332000</v>
      </c>
      <c r="J97" s="26">
        <v>203897.29</v>
      </c>
      <c r="K97" s="89">
        <f t="shared" si="3"/>
        <v>61.41484638554218</v>
      </c>
      <c r="L97" s="8"/>
      <c r="M97" s="26">
        <v>268237.24</v>
      </c>
      <c r="N97" s="26">
        <f aca="true" t="shared" si="6" ref="N97:N102">M97/I97*100</f>
        <v>80.79434939759037</v>
      </c>
    </row>
    <row r="98" spans="1:14" ht="15">
      <c r="A98" s="1"/>
      <c r="B98" s="24" t="s">
        <v>66</v>
      </c>
      <c r="C98" s="25"/>
      <c r="D98" s="25"/>
      <c r="E98" s="25"/>
      <c r="F98" s="25"/>
      <c r="G98" s="26">
        <v>100000</v>
      </c>
      <c r="H98" s="88">
        <v>20000</v>
      </c>
      <c r="I98" s="26">
        <f>G98+H98</f>
        <v>120000</v>
      </c>
      <c r="J98" s="26">
        <v>160678.39</v>
      </c>
      <c r="K98" s="89">
        <f t="shared" si="3"/>
        <v>133.89865833333334</v>
      </c>
      <c r="L98" s="8"/>
      <c r="M98" s="26">
        <v>119278</v>
      </c>
      <c r="N98" s="26">
        <f t="shared" si="6"/>
        <v>99.39833333333333</v>
      </c>
    </row>
    <row r="99" spans="1:14" ht="15">
      <c r="A99" s="1"/>
      <c r="B99" s="24" t="s">
        <v>67</v>
      </c>
      <c r="C99" s="25"/>
      <c r="D99" s="25"/>
      <c r="E99" s="25"/>
      <c r="F99" s="25"/>
      <c r="G99" s="26">
        <v>84000</v>
      </c>
      <c r="H99" s="26">
        <v>16000</v>
      </c>
      <c r="I99" s="26">
        <f>G99+H99</f>
        <v>100000</v>
      </c>
      <c r="J99" s="26">
        <v>100984.09</v>
      </c>
      <c r="K99" s="89">
        <f t="shared" si="3"/>
        <v>100.98409</v>
      </c>
      <c r="L99" s="8"/>
      <c r="M99" s="26">
        <v>118676.35</v>
      </c>
      <c r="N99" s="26">
        <f t="shared" si="6"/>
        <v>118.67635000000001</v>
      </c>
    </row>
    <row r="100" spans="1:14" ht="15">
      <c r="A100" s="1"/>
      <c r="B100" s="24" t="s">
        <v>68</v>
      </c>
      <c r="C100" s="25"/>
      <c r="D100" s="25"/>
      <c r="E100" s="25"/>
      <c r="F100" s="25"/>
      <c r="G100" s="26">
        <v>65000</v>
      </c>
      <c r="H100" s="26">
        <v>0</v>
      </c>
      <c r="I100" s="26">
        <f>G100+H100</f>
        <v>65000</v>
      </c>
      <c r="J100" s="26">
        <v>59642.13</v>
      </c>
      <c r="K100" s="89">
        <f t="shared" si="3"/>
        <v>91.75712307692308</v>
      </c>
      <c r="L100" s="8"/>
      <c r="M100" s="26">
        <v>55073.48</v>
      </c>
      <c r="N100" s="26">
        <f t="shared" si="6"/>
        <v>84.72843076923078</v>
      </c>
    </row>
    <row r="101" spans="1:14" ht="15">
      <c r="A101" s="1"/>
      <c r="B101" s="93" t="s">
        <v>110</v>
      </c>
      <c r="C101" s="94"/>
      <c r="D101" s="94"/>
      <c r="E101" s="94"/>
      <c r="F101" s="94"/>
      <c r="G101" s="88">
        <v>34000</v>
      </c>
      <c r="H101" s="88">
        <v>0</v>
      </c>
      <c r="I101" s="88">
        <v>34000</v>
      </c>
      <c r="J101" s="26">
        <v>79683.63</v>
      </c>
      <c r="K101" s="89">
        <v>100</v>
      </c>
      <c r="L101" s="8"/>
      <c r="M101" s="26">
        <v>26976</v>
      </c>
      <c r="N101" s="26">
        <f t="shared" si="6"/>
        <v>79.34117647058824</v>
      </c>
    </row>
    <row r="102" spans="1:14" ht="15.75">
      <c r="A102" s="1"/>
      <c r="B102" s="17" t="s">
        <v>16</v>
      </c>
      <c r="C102" s="18"/>
      <c r="D102" s="18"/>
      <c r="E102" s="18"/>
      <c r="F102" s="18"/>
      <c r="G102" s="36">
        <f aca="true" t="shared" si="7" ref="G102:L102">SUM(G95:G101)</f>
        <v>865000</v>
      </c>
      <c r="H102" s="36">
        <f t="shared" si="7"/>
        <v>96000</v>
      </c>
      <c r="I102" s="36">
        <f t="shared" si="7"/>
        <v>961000</v>
      </c>
      <c r="J102" s="36">
        <f t="shared" si="7"/>
        <v>915476.85</v>
      </c>
      <c r="K102" s="36">
        <f t="shared" si="7"/>
        <v>588.2454661828954</v>
      </c>
      <c r="L102" s="36">
        <f t="shared" si="7"/>
        <v>0</v>
      </c>
      <c r="M102" s="36">
        <f>SUM(M95:M100)</f>
        <v>925829.0099999999</v>
      </c>
      <c r="N102" s="48">
        <f t="shared" si="6"/>
        <v>96.34016753381893</v>
      </c>
    </row>
    <row r="103" spans="1:14" ht="15.75">
      <c r="A103" s="1"/>
      <c r="B103" s="58"/>
      <c r="C103" s="56"/>
      <c r="D103" s="56"/>
      <c r="E103" s="56"/>
      <c r="F103" s="56"/>
      <c r="G103" s="56"/>
      <c r="H103" s="56"/>
      <c r="I103" s="56"/>
      <c r="J103" s="60"/>
      <c r="K103" s="64"/>
      <c r="L103" s="8"/>
      <c r="M103" s="140"/>
      <c r="N103" s="140"/>
    </row>
    <row r="104" spans="1:14" ht="15.75">
      <c r="A104" s="1"/>
      <c r="B104" s="58"/>
      <c r="C104" s="56"/>
      <c r="D104" s="56"/>
      <c r="E104" s="56"/>
      <c r="F104" s="56"/>
      <c r="G104" s="56"/>
      <c r="H104" s="56"/>
      <c r="I104" s="56"/>
      <c r="J104" s="60"/>
      <c r="K104" s="64"/>
      <c r="L104" s="8"/>
      <c r="M104" s="140"/>
      <c r="N104" s="140"/>
    </row>
    <row r="105" spans="1:14" ht="15.75">
      <c r="A105" s="1"/>
      <c r="B105" s="78"/>
      <c r="C105" s="79"/>
      <c r="D105" s="79"/>
      <c r="E105" s="79"/>
      <c r="F105" s="79"/>
      <c r="G105" s="79"/>
      <c r="H105" s="79"/>
      <c r="I105" s="79"/>
      <c r="J105" s="60"/>
      <c r="K105" s="64"/>
      <c r="L105" s="8"/>
      <c r="M105" s="140"/>
      <c r="N105" s="140"/>
    </row>
    <row r="106" spans="1:14" ht="15.75">
      <c r="A106" s="1"/>
      <c r="B106" s="113"/>
      <c r="C106" s="114"/>
      <c r="D106" s="114"/>
      <c r="E106" s="114"/>
      <c r="F106" s="115"/>
      <c r="G106" s="122" t="s">
        <v>13</v>
      </c>
      <c r="H106" s="122" t="s">
        <v>13</v>
      </c>
      <c r="I106" s="122" t="s">
        <v>13</v>
      </c>
      <c r="J106" s="60"/>
      <c r="K106" s="64"/>
      <c r="L106" s="8"/>
      <c r="M106" s="122" t="s">
        <v>55</v>
      </c>
      <c r="N106" s="122"/>
    </row>
    <row r="107" spans="1:14" ht="15.75">
      <c r="A107" s="1"/>
      <c r="B107" s="121" t="s">
        <v>22</v>
      </c>
      <c r="C107" s="116"/>
      <c r="D107" s="116"/>
      <c r="E107" s="116"/>
      <c r="F107" s="119"/>
      <c r="G107" s="123" t="s">
        <v>33</v>
      </c>
      <c r="H107" s="123" t="s">
        <v>20</v>
      </c>
      <c r="I107" s="123" t="s">
        <v>14</v>
      </c>
      <c r="J107" s="60"/>
      <c r="K107" s="64"/>
      <c r="L107" s="8"/>
      <c r="M107" s="123" t="s">
        <v>109</v>
      </c>
      <c r="N107" s="123" t="s">
        <v>56</v>
      </c>
    </row>
    <row r="108" spans="1:14" ht="15.75">
      <c r="A108" s="1"/>
      <c r="B108" s="73" t="s">
        <v>24</v>
      </c>
      <c r="C108" s="95"/>
      <c r="D108" s="95"/>
      <c r="E108" s="95"/>
      <c r="F108" s="120"/>
      <c r="G108" s="124" t="s">
        <v>25</v>
      </c>
      <c r="H108" s="124" t="s">
        <v>21</v>
      </c>
      <c r="I108" s="124"/>
      <c r="J108" s="61"/>
      <c r="K108" s="59"/>
      <c r="L108" s="8"/>
      <c r="M108" s="148">
        <v>2019</v>
      </c>
      <c r="N108" s="149"/>
    </row>
    <row r="109" spans="1:14" ht="15">
      <c r="A109" s="1"/>
      <c r="B109" s="24" t="s">
        <v>47</v>
      </c>
      <c r="C109" s="25"/>
      <c r="D109" s="25"/>
      <c r="E109" s="25"/>
      <c r="F109" s="43"/>
      <c r="G109" s="26">
        <v>2003000</v>
      </c>
      <c r="H109" s="26">
        <v>0</v>
      </c>
      <c r="I109" s="26">
        <v>2003000</v>
      </c>
      <c r="J109" s="56"/>
      <c r="K109" s="59"/>
      <c r="L109" s="8"/>
      <c r="M109" s="26">
        <v>1924381.14</v>
      </c>
      <c r="N109" s="26">
        <f>M109/I109*100</f>
        <v>96.07494458312532</v>
      </c>
    </row>
    <row r="110" spans="1:14" ht="15.75">
      <c r="A110" s="1"/>
      <c r="B110" s="24" t="s">
        <v>44</v>
      </c>
      <c r="C110" s="25"/>
      <c r="D110" s="25"/>
      <c r="E110" s="25"/>
      <c r="F110" s="43"/>
      <c r="G110" s="26">
        <v>0</v>
      </c>
      <c r="H110" s="28">
        <f>H111+H112+H113+H114+H115+H116</f>
        <v>220000</v>
      </c>
      <c r="I110" s="28">
        <f>I111+I112+I113+I114+I115+I116</f>
        <v>220000</v>
      </c>
      <c r="J110" s="57"/>
      <c r="K110" s="59"/>
      <c r="L110" s="8"/>
      <c r="M110" s="28">
        <f>M111+M112+M113+M114+M115+M116</f>
        <v>209625.45</v>
      </c>
      <c r="N110" s="26">
        <f aca="true" t="shared" si="8" ref="N110:N116">M110/I110*100</f>
        <v>95.28429545454546</v>
      </c>
    </row>
    <row r="111" spans="1:14" ht="15">
      <c r="A111" s="1"/>
      <c r="B111" s="24"/>
      <c r="C111" s="25" t="s">
        <v>41</v>
      </c>
      <c r="D111" s="25"/>
      <c r="E111" s="25"/>
      <c r="F111" s="43"/>
      <c r="G111" s="26">
        <v>0</v>
      </c>
      <c r="H111" s="26">
        <v>50000</v>
      </c>
      <c r="I111" s="26">
        <v>50000</v>
      </c>
      <c r="J111" s="56"/>
      <c r="K111" s="59"/>
      <c r="L111" s="8"/>
      <c r="M111" s="26">
        <v>32937.04</v>
      </c>
      <c r="N111" s="26">
        <f t="shared" si="8"/>
        <v>65.87408</v>
      </c>
    </row>
    <row r="112" spans="1:14" ht="15">
      <c r="A112" s="1"/>
      <c r="B112" s="24"/>
      <c r="C112" s="25" t="s">
        <v>42</v>
      </c>
      <c r="D112" s="25"/>
      <c r="E112" s="25"/>
      <c r="F112" s="43"/>
      <c r="G112" s="26">
        <v>0</v>
      </c>
      <c r="H112" s="26">
        <v>10000</v>
      </c>
      <c r="I112" s="26">
        <v>10000</v>
      </c>
      <c r="J112" s="56"/>
      <c r="K112" s="59"/>
      <c r="L112" s="8"/>
      <c r="M112" s="26">
        <v>10368.94</v>
      </c>
      <c r="N112" s="26">
        <f t="shared" si="8"/>
        <v>103.68939999999999</v>
      </c>
    </row>
    <row r="113" spans="1:14" ht="15">
      <c r="A113" s="1"/>
      <c r="B113" s="24"/>
      <c r="C113" s="25" t="s">
        <v>46</v>
      </c>
      <c r="D113" s="25"/>
      <c r="E113" s="25"/>
      <c r="F113" s="43"/>
      <c r="G113" s="26">
        <v>0</v>
      </c>
      <c r="H113" s="26">
        <v>40000</v>
      </c>
      <c r="I113" s="26">
        <v>40000</v>
      </c>
      <c r="J113" s="56"/>
      <c r="K113" s="59"/>
      <c r="L113" s="8"/>
      <c r="M113" s="26">
        <v>24805.38</v>
      </c>
      <c r="N113" s="26">
        <f t="shared" si="8"/>
        <v>62.013450000000006</v>
      </c>
    </row>
    <row r="114" spans="1:14" ht="15">
      <c r="A114" s="1"/>
      <c r="B114" s="24"/>
      <c r="C114" s="25" t="s">
        <v>45</v>
      </c>
      <c r="D114" s="25"/>
      <c r="E114" s="25"/>
      <c r="F114" s="43"/>
      <c r="G114" s="26">
        <v>0</v>
      </c>
      <c r="H114" s="26">
        <v>60000</v>
      </c>
      <c r="I114" s="26">
        <v>60000</v>
      </c>
      <c r="J114" s="56"/>
      <c r="K114" s="59"/>
      <c r="L114" s="8"/>
      <c r="M114" s="26">
        <v>80361.92</v>
      </c>
      <c r="N114" s="26">
        <f t="shared" si="8"/>
        <v>133.93653333333333</v>
      </c>
    </row>
    <row r="115" spans="1:14" ht="15">
      <c r="A115" s="1"/>
      <c r="B115" s="24"/>
      <c r="C115" s="25" t="s">
        <v>49</v>
      </c>
      <c r="D115" s="25"/>
      <c r="E115" s="25"/>
      <c r="F115" s="43"/>
      <c r="G115" s="26">
        <v>0</v>
      </c>
      <c r="H115" s="26">
        <v>10000</v>
      </c>
      <c r="I115" s="26">
        <v>10000</v>
      </c>
      <c r="J115" s="56"/>
      <c r="K115" s="59"/>
      <c r="L115" s="8"/>
      <c r="M115" s="26">
        <v>7128.01</v>
      </c>
      <c r="N115" s="26">
        <f t="shared" si="8"/>
        <v>71.2801</v>
      </c>
    </row>
    <row r="116" spans="1:14" ht="15">
      <c r="A116" s="1"/>
      <c r="B116" s="24"/>
      <c r="C116" s="25" t="s">
        <v>50</v>
      </c>
      <c r="D116" s="25"/>
      <c r="E116" s="25"/>
      <c r="F116" s="43"/>
      <c r="G116" s="26">
        <v>0</v>
      </c>
      <c r="H116" s="26">
        <v>50000</v>
      </c>
      <c r="I116" s="26">
        <v>50000</v>
      </c>
      <c r="J116" s="56"/>
      <c r="K116" s="59"/>
      <c r="L116" s="8"/>
      <c r="M116" s="26">
        <v>54024.16</v>
      </c>
      <c r="N116" s="26">
        <f t="shared" si="8"/>
        <v>108.04832</v>
      </c>
    </row>
    <row r="117" spans="1:14" ht="15.75">
      <c r="A117" s="1"/>
      <c r="B117" s="17" t="s">
        <v>26</v>
      </c>
      <c r="C117" s="18"/>
      <c r="D117" s="18"/>
      <c r="E117" s="18"/>
      <c r="F117" s="35"/>
      <c r="G117" s="36">
        <f>G109+G110</f>
        <v>2003000</v>
      </c>
      <c r="H117" s="36">
        <f>SUM(H111:H116)</f>
        <v>220000</v>
      </c>
      <c r="I117" s="36">
        <f>I109+I110</f>
        <v>2223000</v>
      </c>
      <c r="J117" s="36">
        <f>SUM(J110:J116)</f>
        <v>0</v>
      </c>
      <c r="K117" s="36">
        <f>SUM(K110:K116)</f>
        <v>0</v>
      </c>
      <c r="L117" s="36">
        <f>SUM(L110:L116)</f>
        <v>0</v>
      </c>
      <c r="M117" s="36">
        <f>M109+M110</f>
        <v>2134006.59</v>
      </c>
      <c r="N117" s="48">
        <f>M117/I117*100</f>
        <v>95.99669770580296</v>
      </c>
    </row>
    <row r="118" spans="1:14" ht="15">
      <c r="A118" s="1"/>
      <c r="B118" s="38"/>
      <c r="C118" s="38"/>
      <c r="D118" s="38"/>
      <c r="E118" s="38"/>
      <c r="F118" s="38"/>
      <c r="G118" s="38"/>
      <c r="H118" s="38"/>
      <c r="I118" s="38"/>
      <c r="J118" s="58"/>
      <c r="K118" s="59"/>
      <c r="L118" s="8"/>
      <c r="M118" s="140"/>
      <c r="N118" s="140"/>
    </row>
    <row r="119" spans="1:14" ht="15">
      <c r="A119" s="1"/>
      <c r="B119" s="29"/>
      <c r="C119" s="29"/>
      <c r="D119" s="29"/>
      <c r="E119" s="29"/>
      <c r="F119" s="29"/>
      <c r="G119" s="29"/>
      <c r="H119" s="29"/>
      <c r="I119" s="29"/>
      <c r="J119" s="58"/>
      <c r="K119" s="59"/>
      <c r="L119" s="8"/>
      <c r="M119" s="140"/>
      <c r="N119" s="140"/>
    </row>
    <row r="120" spans="1:14" ht="15">
      <c r="A120" s="1"/>
      <c r="B120" s="29"/>
      <c r="C120" s="29"/>
      <c r="D120" s="29"/>
      <c r="E120" s="29"/>
      <c r="F120" s="29"/>
      <c r="G120" s="29"/>
      <c r="H120" s="29"/>
      <c r="I120" s="29"/>
      <c r="J120" s="58"/>
      <c r="K120" s="59"/>
      <c r="L120" s="8"/>
      <c r="M120" s="140"/>
      <c r="N120" s="140"/>
    </row>
    <row r="121" spans="1:14" ht="15">
      <c r="A121" s="1"/>
      <c r="B121" s="39"/>
      <c r="C121" s="39"/>
      <c r="D121" s="39"/>
      <c r="E121" s="39"/>
      <c r="F121" s="39"/>
      <c r="G121" s="39"/>
      <c r="H121" s="39"/>
      <c r="I121" s="39"/>
      <c r="J121" s="58"/>
      <c r="K121" s="59"/>
      <c r="L121" s="8"/>
      <c r="M121" s="140"/>
      <c r="N121" s="140"/>
    </row>
    <row r="122" spans="1:14" ht="15.75">
      <c r="A122" s="1"/>
      <c r="B122" s="9"/>
      <c r="C122" s="10"/>
      <c r="D122" s="10"/>
      <c r="E122" s="10"/>
      <c r="F122" s="10"/>
      <c r="G122" s="11" t="s">
        <v>13</v>
      </c>
      <c r="H122" s="11" t="s">
        <v>13</v>
      </c>
      <c r="I122" s="11" t="s">
        <v>13</v>
      </c>
      <c r="J122" s="58"/>
      <c r="K122" s="59"/>
      <c r="L122" s="8"/>
      <c r="M122" s="152" t="s">
        <v>55</v>
      </c>
      <c r="N122" s="150"/>
    </row>
    <row r="123" spans="1:14" ht="15.75">
      <c r="A123" s="1"/>
      <c r="B123" s="37" t="s">
        <v>22</v>
      </c>
      <c r="C123" s="15"/>
      <c r="D123" s="15"/>
      <c r="E123" s="15"/>
      <c r="F123" s="15"/>
      <c r="G123" s="16" t="s">
        <v>33</v>
      </c>
      <c r="H123" s="16" t="s">
        <v>20</v>
      </c>
      <c r="I123" s="16" t="s">
        <v>14</v>
      </c>
      <c r="J123" s="62"/>
      <c r="K123" s="64"/>
      <c r="L123" s="8"/>
      <c r="M123" s="142" t="s">
        <v>109</v>
      </c>
      <c r="N123" s="118" t="s">
        <v>56</v>
      </c>
    </row>
    <row r="124" spans="1:14" ht="15.75">
      <c r="A124" s="1"/>
      <c r="B124" s="20" t="s">
        <v>27</v>
      </c>
      <c r="C124" s="44"/>
      <c r="D124" s="21"/>
      <c r="E124" s="21"/>
      <c r="F124" s="21"/>
      <c r="G124" s="33" t="s">
        <v>25</v>
      </c>
      <c r="H124" s="33" t="s">
        <v>21</v>
      </c>
      <c r="I124" s="33"/>
      <c r="J124" s="61"/>
      <c r="K124" s="59"/>
      <c r="L124" s="8"/>
      <c r="M124" s="148">
        <v>2019</v>
      </c>
      <c r="N124" s="149"/>
    </row>
    <row r="125" spans="1:14" ht="15">
      <c r="A125" s="1"/>
      <c r="B125" s="24" t="s">
        <v>28</v>
      </c>
      <c r="C125" s="25"/>
      <c r="D125" s="25"/>
      <c r="E125" s="25"/>
      <c r="F125" s="43"/>
      <c r="G125" s="26">
        <v>100000</v>
      </c>
      <c r="H125" s="26">
        <v>0</v>
      </c>
      <c r="I125" s="26">
        <f>G125+H125</f>
        <v>100000</v>
      </c>
      <c r="J125" s="56"/>
      <c r="K125" s="59"/>
      <c r="L125" s="8"/>
      <c r="M125" s="26">
        <v>90693.53</v>
      </c>
      <c r="N125" s="26">
        <f>M125/I125*100</f>
        <v>90.69353</v>
      </c>
    </row>
    <row r="126" spans="1:14" ht="15">
      <c r="A126" s="1"/>
      <c r="B126" s="24" t="s">
        <v>29</v>
      </c>
      <c r="C126" s="25"/>
      <c r="D126" s="25"/>
      <c r="E126" s="25"/>
      <c r="F126" s="43"/>
      <c r="G126" s="26">
        <v>150000</v>
      </c>
      <c r="H126" s="26">
        <v>50000</v>
      </c>
      <c r="I126" s="26">
        <f aca="true" t="shared" si="9" ref="I126:I131">G126+H126</f>
        <v>200000</v>
      </c>
      <c r="J126" s="56"/>
      <c r="K126" s="59"/>
      <c r="L126" s="8"/>
      <c r="M126" s="26">
        <v>199658.05</v>
      </c>
      <c r="N126" s="26">
        <f aca="true" t="shared" si="10" ref="N126:N131">M126/I126*100</f>
        <v>99.82902499999999</v>
      </c>
    </row>
    <row r="127" spans="1:14" ht="15">
      <c r="A127" s="1"/>
      <c r="B127" s="24" t="s">
        <v>30</v>
      </c>
      <c r="C127" s="25"/>
      <c r="D127" s="25"/>
      <c r="E127" s="25"/>
      <c r="F127" s="43"/>
      <c r="G127" s="26">
        <v>80000</v>
      </c>
      <c r="H127" s="26">
        <v>0</v>
      </c>
      <c r="I127" s="26">
        <f t="shared" si="9"/>
        <v>80000</v>
      </c>
      <c r="J127" s="56"/>
      <c r="K127" s="59"/>
      <c r="L127" s="8"/>
      <c r="M127" s="26">
        <v>126324.01</v>
      </c>
      <c r="N127" s="26">
        <f t="shared" si="10"/>
        <v>157.9050125</v>
      </c>
    </row>
    <row r="128" spans="1:15" ht="15">
      <c r="A128" s="1"/>
      <c r="B128" s="24" t="s">
        <v>31</v>
      </c>
      <c r="C128" s="25"/>
      <c r="D128" s="25"/>
      <c r="E128" s="25"/>
      <c r="F128" s="43"/>
      <c r="G128" s="26">
        <v>282691</v>
      </c>
      <c r="H128" s="26">
        <v>10000</v>
      </c>
      <c r="I128" s="26">
        <f t="shared" si="9"/>
        <v>292691</v>
      </c>
      <c r="J128" s="56"/>
      <c r="K128" s="59"/>
      <c r="L128" s="8"/>
      <c r="M128" s="26">
        <v>222945.25</v>
      </c>
      <c r="N128" s="26">
        <f t="shared" si="10"/>
        <v>76.17085937046237</v>
      </c>
      <c r="O128" s="168"/>
    </row>
    <row r="129" spans="1:15" ht="15">
      <c r="A129" s="1"/>
      <c r="B129" s="24" t="s">
        <v>32</v>
      </c>
      <c r="C129" s="25"/>
      <c r="D129" s="25"/>
      <c r="E129" s="25"/>
      <c r="F129" s="43"/>
      <c r="G129" s="26">
        <v>30000</v>
      </c>
      <c r="H129" s="26">
        <v>0</v>
      </c>
      <c r="I129" s="26">
        <f t="shared" si="9"/>
        <v>30000</v>
      </c>
      <c r="J129" s="56"/>
      <c r="K129" s="59"/>
      <c r="L129" s="8"/>
      <c r="M129" s="26">
        <v>21427.02</v>
      </c>
      <c r="N129" s="26">
        <f t="shared" si="10"/>
        <v>71.4234</v>
      </c>
      <c r="O129" s="168"/>
    </row>
    <row r="130" spans="1:14" ht="15">
      <c r="A130" s="1"/>
      <c r="B130" s="24" t="s">
        <v>69</v>
      </c>
      <c r="C130" s="25"/>
      <c r="D130" s="25"/>
      <c r="E130" s="25"/>
      <c r="F130" s="43"/>
      <c r="G130" s="26">
        <v>48309</v>
      </c>
      <c r="H130" s="26">
        <v>0</v>
      </c>
      <c r="I130" s="26">
        <f t="shared" si="9"/>
        <v>48309</v>
      </c>
      <c r="J130" s="56"/>
      <c r="K130" s="59"/>
      <c r="L130" s="8"/>
      <c r="M130" s="26">
        <v>64418.25</v>
      </c>
      <c r="N130" s="26">
        <f t="shared" si="10"/>
        <v>133.34627088120226</v>
      </c>
    </row>
    <row r="131" spans="1:14" ht="15.75">
      <c r="A131" s="1"/>
      <c r="B131" s="45" t="s">
        <v>26</v>
      </c>
      <c r="C131" s="46"/>
      <c r="D131" s="46"/>
      <c r="E131" s="46"/>
      <c r="F131" s="47"/>
      <c r="G131" s="48">
        <f>SUM(G125:G130)</f>
        <v>691000</v>
      </c>
      <c r="H131" s="48">
        <f>H128+H130+H126</f>
        <v>60000</v>
      </c>
      <c r="I131" s="48">
        <f t="shared" si="9"/>
        <v>751000</v>
      </c>
      <c r="J131" s="48">
        <f>H131+I131</f>
        <v>811000</v>
      </c>
      <c r="K131" s="48">
        <f>I131+J131</f>
        <v>1562000</v>
      </c>
      <c r="L131" s="48">
        <f>J131+K131</f>
        <v>2373000</v>
      </c>
      <c r="M131" s="48">
        <f>M125+M126+M127+M128+M129+M130</f>
        <v>725466.11</v>
      </c>
      <c r="N131" s="48">
        <f t="shared" si="10"/>
        <v>96.60001464713714</v>
      </c>
    </row>
    <row r="132" spans="1:14" ht="15">
      <c r="A132" s="1"/>
      <c r="B132" s="1"/>
      <c r="C132" s="1"/>
      <c r="D132" s="1"/>
      <c r="E132" s="1"/>
      <c r="F132" s="1"/>
      <c r="G132" s="1"/>
      <c r="H132" s="1"/>
      <c r="I132" s="69"/>
      <c r="J132" s="58"/>
      <c r="K132" s="59"/>
      <c r="L132" s="8"/>
      <c r="M132" s="26"/>
      <c r="N132" s="26"/>
    </row>
    <row r="133" spans="1:14" ht="15.75">
      <c r="A133" s="1"/>
      <c r="B133" s="9"/>
      <c r="C133" s="10"/>
      <c r="D133" s="10"/>
      <c r="E133" s="10"/>
      <c r="F133" s="10"/>
      <c r="G133" s="11" t="s">
        <v>13</v>
      </c>
      <c r="H133" s="11" t="s">
        <v>13</v>
      </c>
      <c r="I133" s="11" t="s">
        <v>13</v>
      </c>
      <c r="J133" s="58"/>
      <c r="K133" s="59"/>
      <c r="L133" s="8"/>
      <c r="M133" s="152" t="s">
        <v>55</v>
      </c>
      <c r="N133" s="115"/>
    </row>
    <row r="134" spans="1:14" ht="15.75">
      <c r="A134" s="1"/>
      <c r="B134" s="37" t="s">
        <v>22</v>
      </c>
      <c r="C134" s="15"/>
      <c r="D134" s="15"/>
      <c r="E134" s="15"/>
      <c r="F134" s="15"/>
      <c r="G134" s="16" t="s">
        <v>19</v>
      </c>
      <c r="H134" s="16" t="s">
        <v>23</v>
      </c>
      <c r="I134" s="16" t="s">
        <v>14</v>
      </c>
      <c r="J134" s="62"/>
      <c r="K134" s="64"/>
      <c r="L134" s="8"/>
      <c r="M134" s="142" t="s">
        <v>109</v>
      </c>
      <c r="N134" s="153" t="s">
        <v>56</v>
      </c>
    </row>
    <row r="135" spans="1:14" ht="15.75">
      <c r="A135" s="1"/>
      <c r="B135" s="20" t="s">
        <v>34</v>
      </c>
      <c r="C135" s="21"/>
      <c r="D135" s="21"/>
      <c r="E135" s="21"/>
      <c r="F135" s="21"/>
      <c r="G135" s="33" t="s">
        <v>25</v>
      </c>
      <c r="H135" s="33" t="s">
        <v>21</v>
      </c>
      <c r="I135" s="33"/>
      <c r="J135" s="65"/>
      <c r="K135" s="59"/>
      <c r="L135" s="8"/>
      <c r="M135" s="148">
        <v>2019</v>
      </c>
      <c r="N135" s="151"/>
    </row>
    <row r="136" spans="1:14" ht="15">
      <c r="A136" s="1"/>
      <c r="B136" s="49" t="s">
        <v>10</v>
      </c>
      <c r="C136" s="38"/>
      <c r="D136" s="38"/>
      <c r="E136" s="38"/>
      <c r="F136" s="50"/>
      <c r="G136" s="26">
        <v>500000</v>
      </c>
      <c r="H136" s="26">
        <v>0</v>
      </c>
      <c r="I136" s="26">
        <v>500000</v>
      </c>
      <c r="J136" s="56"/>
      <c r="K136" s="59"/>
      <c r="L136" s="8"/>
      <c r="M136" s="26">
        <v>484049.19</v>
      </c>
      <c r="N136" s="26">
        <f>M136/I136*100</f>
        <v>96.809838</v>
      </c>
    </row>
    <row r="137" spans="1:14" ht="15.75">
      <c r="A137" s="1"/>
      <c r="B137" s="24" t="s">
        <v>26</v>
      </c>
      <c r="C137" s="25"/>
      <c r="D137" s="25"/>
      <c r="E137" s="25"/>
      <c r="F137" s="43"/>
      <c r="G137" s="28">
        <v>500000</v>
      </c>
      <c r="H137" s="26">
        <v>0</v>
      </c>
      <c r="I137" s="28">
        <v>500000</v>
      </c>
      <c r="J137" s="57"/>
      <c r="K137" s="64"/>
      <c r="L137" s="8"/>
      <c r="M137" s="28">
        <v>484049.18</v>
      </c>
      <c r="N137" s="28">
        <f>M137/I137*100</f>
        <v>96.80983599999999</v>
      </c>
    </row>
    <row r="138" spans="1:14" ht="15.75">
      <c r="A138" s="1"/>
      <c r="B138" s="49"/>
      <c r="C138" s="38"/>
      <c r="D138" s="38"/>
      <c r="E138" s="38"/>
      <c r="F138" s="50"/>
      <c r="G138" s="126"/>
      <c r="H138" s="127"/>
      <c r="I138" s="126"/>
      <c r="J138" s="57"/>
      <c r="K138" s="64"/>
      <c r="L138" s="8"/>
      <c r="M138" s="26"/>
      <c r="N138" s="26"/>
    </row>
    <row r="139" spans="1:14" ht="15.75">
      <c r="A139" s="1"/>
      <c r="B139" s="30"/>
      <c r="C139" s="10"/>
      <c r="D139" s="10"/>
      <c r="E139" s="10"/>
      <c r="F139" s="31"/>
      <c r="G139" s="128" t="s">
        <v>13</v>
      </c>
      <c r="H139" s="128" t="s">
        <v>13</v>
      </c>
      <c r="I139" s="128" t="s">
        <v>13</v>
      </c>
      <c r="J139" s="56"/>
      <c r="K139" s="59"/>
      <c r="L139" s="8"/>
      <c r="M139" s="152" t="s">
        <v>55</v>
      </c>
      <c r="N139" s="150"/>
    </row>
    <row r="140" spans="1:14" ht="15.75">
      <c r="A140" s="1"/>
      <c r="B140" s="41" t="s">
        <v>22</v>
      </c>
      <c r="C140" s="14"/>
      <c r="D140" s="15"/>
      <c r="E140" s="15"/>
      <c r="F140" s="40"/>
      <c r="G140" s="129" t="s">
        <v>19</v>
      </c>
      <c r="H140" s="129" t="s">
        <v>20</v>
      </c>
      <c r="I140" s="129" t="s">
        <v>14</v>
      </c>
      <c r="J140" s="56"/>
      <c r="K140" s="59"/>
      <c r="L140" s="8"/>
      <c r="M140" s="142" t="s">
        <v>109</v>
      </c>
      <c r="N140" s="118" t="s">
        <v>56</v>
      </c>
    </row>
    <row r="141" spans="1:14" ht="15.75">
      <c r="A141" s="1"/>
      <c r="B141" s="42" t="s">
        <v>11</v>
      </c>
      <c r="C141" s="23"/>
      <c r="D141" s="23"/>
      <c r="E141" s="23"/>
      <c r="F141" s="23"/>
      <c r="G141" s="130" t="s">
        <v>25</v>
      </c>
      <c r="H141" s="130" t="s">
        <v>73</v>
      </c>
      <c r="I141" s="130"/>
      <c r="J141" s="56"/>
      <c r="K141" s="59"/>
      <c r="L141" s="8"/>
      <c r="M141" s="148">
        <v>2019</v>
      </c>
      <c r="N141" s="149"/>
    </row>
    <row r="142" spans="1:14" ht="15">
      <c r="A142" s="1"/>
      <c r="B142" s="24" t="s">
        <v>11</v>
      </c>
      <c r="C142" s="25"/>
      <c r="D142" s="25"/>
      <c r="E142" s="25"/>
      <c r="F142" s="25"/>
      <c r="G142" s="26">
        <v>310000</v>
      </c>
      <c r="H142" s="26">
        <v>0</v>
      </c>
      <c r="I142" s="26">
        <v>310000</v>
      </c>
      <c r="J142" s="56"/>
      <c r="K142" s="59"/>
      <c r="L142" s="8"/>
      <c r="M142" s="26">
        <v>309333.83</v>
      </c>
      <c r="N142" s="26">
        <f>M142/I142*100</f>
        <v>99.7851064516129</v>
      </c>
    </row>
    <row r="143" spans="1:14" ht="15.75">
      <c r="A143" s="1"/>
      <c r="B143" s="24" t="s">
        <v>26</v>
      </c>
      <c r="C143" s="25"/>
      <c r="D143" s="25"/>
      <c r="E143" s="25"/>
      <c r="F143" s="43"/>
      <c r="G143" s="28">
        <v>310000</v>
      </c>
      <c r="H143" s="26">
        <v>0</v>
      </c>
      <c r="I143" s="28">
        <v>310000</v>
      </c>
      <c r="J143" s="57"/>
      <c r="K143" s="64"/>
      <c r="L143" s="8"/>
      <c r="M143" s="28">
        <v>309333.83</v>
      </c>
      <c r="N143" s="28">
        <f>M143/I143*100</f>
        <v>99.7851064516129</v>
      </c>
    </row>
    <row r="144" spans="1:14" ht="15.75">
      <c r="A144" s="1"/>
      <c r="B144" s="38"/>
      <c r="C144" s="38"/>
      <c r="D144" s="38"/>
      <c r="E144" s="38"/>
      <c r="F144" s="38"/>
      <c r="G144" s="51"/>
      <c r="H144" s="52"/>
      <c r="I144" s="51"/>
      <c r="J144" s="57"/>
      <c r="K144" s="59"/>
      <c r="L144" s="8"/>
      <c r="M144" s="26"/>
      <c r="N144" s="26"/>
    </row>
    <row r="145" spans="1:14" ht="15.75">
      <c r="A145" s="1"/>
      <c r="B145" s="76"/>
      <c r="C145" s="72"/>
      <c r="D145" s="72"/>
      <c r="E145" s="72"/>
      <c r="F145" s="72"/>
      <c r="G145" s="122" t="s">
        <v>13</v>
      </c>
      <c r="H145" s="122" t="s">
        <v>13</v>
      </c>
      <c r="I145" s="122" t="s">
        <v>13</v>
      </c>
      <c r="J145" s="157"/>
      <c r="K145" s="158"/>
      <c r="L145" s="159"/>
      <c r="M145" s="152" t="s">
        <v>55</v>
      </c>
      <c r="N145" s="160"/>
    </row>
    <row r="146" spans="1:14" ht="15.75">
      <c r="A146" s="1"/>
      <c r="B146" s="121" t="s">
        <v>22</v>
      </c>
      <c r="C146" s="125"/>
      <c r="D146" s="125"/>
      <c r="E146" s="125"/>
      <c r="F146" s="125"/>
      <c r="G146" s="123" t="s">
        <v>19</v>
      </c>
      <c r="H146" s="123" t="s">
        <v>20</v>
      </c>
      <c r="I146" s="123" t="s">
        <v>14</v>
      </c>
      <c r="J146" s="157"/>
      <c r="K146" s="158"/>
      <c r="L146" s="159"/>
      <c r="M146" s="142" t="s">
        <v>109</v>
      </c>
      <c r="N146" s="123" t="s">
        <v>56</v>
      </c>
    </row>
    <row r="147" spans="1:14" ht="15.75">
      <c r="A147" s="1"/>
      <c r="B147" s="73" t="s">
        <v>52</v>
      </c>
      <c r="C147" s="74"/>
      <c r="D147" s="74"/>
      <c r="E147" s="74"/>
      <c r="F147" s="74"/>
      <c r="G147" s="161" t="s">
        <v>25</v>
      </c>
      <c r="H147" s="161" t="s">
        <v>92</v>
      </c>
      <c r="I147" s="161"/>
      <c r="J147" s="157"/>
      <c r="K147" s="158"/>
      <c r="L147" s="159"/>
      <c r="M147" s="148">
        <v>2019</v>
      </c>
      <c r="N147" s="162"/>
    </row>
    <row r="148" spans="1:14" ht="15.75">
      <c r="A148" s="1"/>
      <c r="B148" s="24" t="s">
        <v>51</v>
      </c>
      <c r="C148" s="25"/>
      <c r="D148" s="25"/>
      <c r="E148" s="25"/>
      <c r="F148" s="43"/>
      <c r="G148" s="26">
        <v>300000</v>
      </c>
      <c r="H148" s="26">
        <v>0</v>
      </c>
      <c r="I148" s="26">
        <v>300000</v>
      </c>
      <c r="J148" s="57"/>
      <c r="K148" s="59"/>
      <c r="L148" s="8"/>
      <c r="M148" s="26">
        <v>300000</v>
      </c>
      <c r="N148" s="26">
        <f>M148/I148*100</f>
        <v>100</v>
      </c>
    </row>
    <row r="149" spans="1:14" ht="15.75">
      <c r="A149" s="1"/>
      <c r="B149" s="24" t="s">
        <v>26</v>
      </c>
      <c r="C149" s="25"/>
      <c r="D149" s="25"/>
      <c r="E149" s="25"/>
      <c r="F149" s="43"/>
      <c r="G149" s="28">
        <v>300000</v>
      </c>
      <c r="H149" s="26">
        <v>0</v>
      </c>
      <c r="I149" s="28">
        <v>300000</v>
      </c>
      <c r="J149" s="57"/>
      <c r="K149" s="59"/>
      <c r="L149" s="8"/>
      <c r="M149" s="28">
        <v>300000</v>
      </c>
      <c r="N149" s="28">
        <f>M149/I149*100</f>
        <v>100</v>
      </c>
    </row>
    <row r="150" spans="1:14" ht="15.75">
      <c r="A150" s="1"/>
      <c r="B150" s="38"/>
      <c r="C150" s="38"/>
      <c r="D150" s="38"/>
      <c r="E150" s="38"/>
      <c r="F150" s="38"/>
      <c r="G150" s="70"/>
      <c r="H150" s="71"/>
      <c r="I150" s="70"/>
      <c r="J150" s="57"/>
      <c r="K150" s="59"/>
      <c r="L150" s="8"/>
      <c r="M150" s="54"/>
      <c r="N150" s="54"/>
    </row>
    <row r="151" spans="1:14" ht="15.75">
      <c r="A151" s="1"/>
      <c r="B151" s="76" t="s">
        <v>22</v>
      </c>
      <c r="C151" s="163"/>
      <c r="D151" s="163"/>
      <c r="E151" s="163"/>
      <c r="F151" s="164"/>
      <c r="G151" s="122" t="s">
        <v>12</v>
      </c>
      <c r="H151" s="122" t="s">
        <v>13</v>
      </c>
      <c r="I151" s="122" t="s">
        <v>13</v>
      </c>
      <c r="J151" s="122"/>
      <c r="K151" s="171"/>
      <c r="L151" s="172"/>
      <c r="M151" s="122" t="s">
        <v>55</v>
      </c>
      <c r="N151" s="122"/>
    </row>
    <row r="152" spans="1:14" ht="15.75">
      <c r="A152" s="1"/>
      <c r="B152" s="121" t="s">
        <v>105</v>
      </c>
      <c r="C152" s="165"/>
      <c r="D152" s="165"/>
      <c r="E152" s="165"/>
      <c r="F152" s="138"/>
      <c r="G152" s="161" t="s">
        <v>107</v>
      </c>
      <c r="H152" s="161" t="s">
        <v>72</v>
      </c>
      <c r="I152" s="161" t="s">
        <v>106</v>
      </c>
      <c r="J152" s="161"/>
      <c r="K152" s="169"/>
      <c r="L152" s="170"/>
      <c r="M152" s="161" t="s">
        <v>109</v>
      </c>
      <c r="N152" s="161" t="s">
        <v>56</v>
      </c>
    </row>
    <row r="153" spans="1:14" ht="15.75">
      <c r="A153" s="1"/>
      <c r="B153" s="108" t="s">
        <v>105</v>
      </c>
      <c r="C153" s="39"/>
      <c r="D153" s="39"/>
      <c r="E153" s="39"/>
      <c r="F153" s="166"/>
      <c r="G153" s="26">
        <v>200000</v>
      </c>
      <c r="H153" s="26">
        <v>179000</v>
      </c>
      <c r="I153" s="26">
        <f>G153+H153</f>
        <v>379000</v>
      </c>
      <c r="J153" s="154"/>
      <c r="K153" s="155"/>
      <c r="L153" s="156"/>
      <c r="M153" s="26">
        <v>500567.39</v>
      </c>
      <c r="N153" s="26">
        <f>M153/I153*100</f>
        <v>132.07582849604222</v>
      </c>
    </row>
    <row r="154" spans="1:14" ht="15.75">
      <c r="A154" s="1"/>
      <c r="B154" s="108" t="s">
        <v>26</v>
      </c>
      <c r="C154" s="39"/>
      <c r="D154" s="39"/>
      <c r="E154" s="39"/>
      <c r="F154" s="166"/>
      <c r="G154" s="28">
        <v>200000</v>
      </c>
      <c r="H154" s="26">
        <v>179000</v>
      </c>
      <c r="I154" s="28">
        <f>G154+H154</f>
        <v>379000</v>
      </c>
      <c r="J154" s="154"/>
      <c r="K154" s="155"/>
      <c r="L154" s="156"/>
      <c r="M154" s="28">
        <v>500567.39</v>
      </c>
      <c r="N154" s="26">
        <f>M154/I154*100</f>
        <v>132.07582849604222</v>
      </c>
    </row>
    <row r="155" spans="1:14" ht="15">
      <c r="A155" s="1"/>
      <c r="B155" s="39"/>
      <c r="C155" s="39"/>
      <c r="D155" s="39"/>
      <c r="E155" s="39"/>
      <c r="F155" s="39"/>
      <c r="G155" s="1"/>
      <c r="H155" s="1"/>
      <c r="I155" s="1"/>
      <c r="J155" s="58"/>
      <c r="K155" s="59"/>
      <c r="L155" s="8"/>
      <c r="M155" s="54"/>
      <c r="N155" s="54"/>
    </row>
    <row r="156" spans="1:14" ht="15.75">
      <c r="A156" s="1"/>
      <c r="B156" s="9"/>
      <c r="C156" s="10"/>
      <c r="D156" s="10"/>
      <c r="E156" s="10"/>
      <c r="F156" s="31"/>
      <c r="G156" s="11" t="s">
        <v>13</v>
      </c>
      <c r="H156" s="11"/>
      <c r="I156" s="11"/>
      <c r="J156" s="58"/>
      <c r="K156" s="59"/>
      <c r="L156" s="8"/>
      <c r="M156" s="122" t="s">
        <v>55</v>
      </c>
      <c r="N156" s="117"/>
    </row>
    <row r="157" spans="1:14" ht="15.75">
      <c r="A157" s="1"/>
      <c r="B157" s="37" t="s">
        <v>35</v>
      </c>
      <c r="C157" s="15"/>
      <c r="D157" s="15"/>
      <c r="E157" s="15"/>
      <c r="F157" s="40"/>
      <c r="G157" s="16" t="s">
        <v>19</v>
      </c>
      <c r="H157" s="16" t="s">
        <v>39</v>
      </c>
      <c r="I157" s="16" t="s">
        <v>14</v>
      </c>
      <c r="J157" s="62"/>
      <c r="K157" s="64"/>
      <c r="L157" s="8"/>
      <c r="M157" s="123" t="s">
        <v>109</v>
      </c>
      <c r="N157" s="118" t="s">
        <v>56</v>
      </c>
    </row>
    <row r="158" spans="1:14" ht="15.75">
      <c r="A158" s="1"/>
      <c r="B158" s="53"/>
      <c r="C158" s="21"/>
      <c r="D158" s="21"/>
      <c r="E158" s="21"/>
      <c r="F158" s="32"/>
      <c r="G158" s="33" t="s">
        <v>25</v>
      </c>
      <c r="H158" s="33" t="s">
        <v>21</v>
      </c>
      <c r="I158" s="33"/>
      <c r="J158" s="61"/>
      <c r="K158" s="59"/>
      <c r="L158" s="8"/>
      <c r="M158" s="148">
        <v>2019</v>
      </c>
      <c r="N158" s="131"/>
    </row>
    <row r="159" spans="1:14" ht="15">
      <c r="A159" s="1"/>
      <c r="B159" s="24" t="s">
        <v>36</v>
      </c>
      <c r="C159" s="25"/>
      <c r="D159" s="25"/>
      <c r="E159" s="25"/>
      <c r="F159" s="43"/>
      <c r="G159" s="26">
        <v>0</v>
      </c>
      <c r="H159" s="26">
        <v>15000</v>
      </c>
      <c r="I159" s="26">
        <v>15000</v>
      </c>
      <c r="J159" s="56"/>
      <c r="K159" s="59"/>
      <c r="L159" s="8"/>
      <c r="M159" s="26">
        <v>12354</v>
      </c>
      <c r="N159" s="26">
        <f aca="true" t="shared" si="11" ref="N159:N164">M159/I159*100</f>
        <v>82.36</v>
      </c>
    </row>
    <row r="160" spans="1:14" ht="15">
      <c r="A160" s="1"/>
      <c r="B160" s="24" t="s">
        <v>37</v>
      </c>
      <c r="C160" s="25"/>
      <c r="D160" s="25"/>
      <c r="E160" s="25"/>
      <c r="F160" s="43"/>
      <c r="G160" s="26">
        <v>0</v>
      </c>
      <c r="H160" s="26">
        <v>15000</v>
      </c>
      <c r="I160" s="26">
        <v>15000</v>
      </c>
      <c r="J160" s="56"/>
      <c r="K160" s="59"/>
      <c r="L160" s="8"/>
      <c r="M160" s="26">
        <v>12375</v>
      </c>
      <c r="N160" s="26">
        <f t="shared" si="11"/>
        <v>82.5</v>
      </c>
    </row>
    <row r="161" spans="1:14" ht="15">
      <c r="A161" s="1"/>
      <c r="B161" s="24" t="s">
        <v>38</v>
      </c>
      <c r="C161" s="25"/>
      <c r="D161" s="25"/>
      <c r="E161" s="25"/>
      <c r="F161" s="43"/>
      <c r="G161" s="26">
        <v>0</v>
      </c>
      <c r="H161" s="26">
        <v>140000</v>
      </c>
      <c r="I161" s="26">
        <v>140000</v>
      </c>
      <c r="J161" s="56"/>
      <c r="K161" s="59"/>
      <c r="L161" s="8"/>
      <c r="M161" s="26">
        <v>169328.79</v>
      </c>
      <c r="N161" s="26">
        <f t="shared" si="11"/>
        <v>120.94913571428572</v>
      </c>
    </row>
    <row r="162" spans="1:14" ht="15">
      <c r="A162" s="1"/>
      <c r="B162" s="24" t="s">
        <v>43</v>
      </c>
      <c r="C162" s="25"/>
      <c r="D162" s="25"/>
      <c r="E162" s="25"/>
      <c r="F162" s="43"/>
      <c r="G162" s="26">
        <v>0</v>
      </c>
      <c r="H162" s="26">
        <v>44000</v>
      </c>
      <c r="I162" s="26">
        <v>44000</v>
      </c>
      <c r="J162" s="56"/>
      <c r="K162" s="59"/>
      <c r="L162" s="8"/>
      <c r="M162" s="26">
        <v>48792.52</v>
      </c>
      <c r="N162" s="26">
        <f t="shared" si="11"/>
        <v>110.89209090909091</v>
      </c>
    </row>
    <row r="163" spans="1:14" ht="15.75">
      <c r="A163" s="1"/>
      <c r="B163" s="24" t="s">
        <v>26</v>
      </c>
      <c r="C163" s="25"/>
      <c r="D163" s="25"/>
      <c r="E163" s="25"/>
      <c r="F163" s="25"/>
      <c r="G163" s="26">
        <f>SUM(G159:G162)</f>
        <v>0</v>
      </c>
      <c r="H163" s="28">
        <f>H159+H160+H161+H162</f>
        <v>214000</v>
      </c>
      <c r="I163" s="28">
        <f>I159+I160+I161+I162</f>
        <v>214000</v>
      </c>
      <c r="J163" s="57"/>
      <c r="K163" s="59"/>
      <c r="L163" s="8"/>
      <c r="M163" s="28">
        <f>M159+M160+M161+M162</f>
        <v>242850.31</v>
      </c>
      <c r="N163" s="28">
        <f t="shared" si="11"/>
        <v>113.48145327102803</v>
      </c>
    </row>
    <row r="164" spans="1:14" ht="15.75">
      <c r="A164" s="1"/>
      <c r="B164" s="34" t="s">
        <v>40</v>
      </c>
      <c r="C164" s="18"/>
      <c r="D164" s="18"/>
      <c r="E164" s="18"/>
      <c r="F164" s="18"/>
      <c r="G164" s="36">
        <f>G117+G131+G137+G143+G149+G154+G102+G85+G68</f>
        <v>8786000</v>
      </c>
      <c r="H164" s="36">
        <f>H85+H102+H117+H131+H163+H154</f>
        <v>829000</v>
      </c>
      <c r="I164" s="36">
        <f>I117+I137+I143+I163+I149+I102+I85+I68+I131+I154</f>
        <v>9615000</v>
      </c>
      <c r="J164" s="57"/>
      <c r="K164" s="64"/>
      <c r="L164" s="8"/>
      <c r="M164" s="36">
        <f>M117+M137+M143+M163+M149+M102+M85+M68+M131+M154</f>
        <v>9566660.74</v>
      </c>
      <c r="N164" s="48">
        <f t="shared" si="11"/>
        <v>99.49725158606344</v>
      </c>
    </row>
    <row r="165" spans="1:12" ht="15">
      <c r="A165" s="1"/>
      <c r="B165" s="75"/>
      <c r="C165" s="75"/>
      <c r="D165" s="75"/>
      <c r="E165" s="75"/>
      <c r="F165" s="75"/>
      <c r="G165" s="75"/>
      <c r="H165" s="75"/>
      <c r="I165" s="75"/>
      <c r="J165" s="58"/>
      <c r="K165" s="59"/>
      <c r="L165" s="8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66"/>
      <c r="K166" s="66"/>
      <c r="L166" s="8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66"/>
      <c r="K167" s="66"/>
      <c r="L167" s="8"/>
    </row>
    <row r="168" spans="1:12" ht="15">
      <c r="A168" s="1"/>
      <c r="B168" s="1"/>
      <c r="C168" s="1"/>
      <c r="D168" s="1"/>
      <c r="E168" s="1"/>
      <c r="F168" s="1"/>
      <c r="G168" s="54"/>
      <c r="H168" s="1"/>
      <c r="I168" s="1"/>
      <c r="J168" s="66"/>
      <c r="K168" s="66"/>
      <c r="L168" s="8"/>
    </row>
    <row r="169" spans="1:12" ht="15">
      <c r="A169" s="1"/>
      <c r="B169" s="1"/>
      <c r="C169" s="1"/>
      <c r="D169" s="1"/>
      <c r="E169" s="1"/>
      <c r="F169" s="1"/>
      <c r="G169" s="54"/>
      <c r="H169" s="1"/>
      <c r="I169" s="1"/>
      <c r="J169" s="66"/>
      <c r="K169" s="66"/>
      <c r="L169" s="8"/>
    </row>
    <row r="170" spans="1:12" ht="15">
      <c r="A170" s="1"/>
      <c r="B170" s="1"/>
      <c r="C170" s="1"/>
      <c r="D170" s="1"/>
      <c r="E170" s="1"/>
      <c r="F170" s="1"/>
      <c r="G170" s="54"/>
      <c r="H170" s="1"/>
      <c r="I170" s="1"/>
      <c r="J170" s="66"/>
      <c r="K170" s="66"/>
      <c r="L170" s="8"/>
    </row>
    <row r="171" spans="1:12" ht="15">
      <c r="A171" s="1"/>
      <c r="B171" s="1" t="s">
        <v>112</v>
      </c>
      <c r="C171" s="1"/>
      <c r="D171" s="1"/>
      <c r="E171" s="1"/>
      <c r="F171" s="1"/>
      <c r="G171" s="54"/>
      <c r="H171" s="1"/>
      <c r="I171" s="1"/>
      <c r="J171" s="66"/>
      <c r="K171" s="66"/>
      <c r="L171" s="8"/>
    </row>
    <row r="172" spans="1:12" ht="15">
      <c r="A172" s="1"/>
      <c r="B172" s="1"/>
      <c r="C172" s="1"/>
      <c r="D172" s="1"/>
      <c r="E172" s="54"/>
      <c r="F172" s="1"/>
      <c r="G172" s="54"/>
      <c r="H172" s="1"/>
      <c r="I172" s="1"/>
      <c r="J172" s="66"/>
      <c r="K172" s="66"/>
      <c r="L172" s="8"/>
    </row>
    <row r="173" spans="1:12" ht="15">
      <c r="A173" s="1"/>
      <c r="B173" s="1"/>
      <c r="C173" s="1"/>
      <c r="D173" s="1"/>
      <c r="E173" s="54"/>
      <c r="F173" s="1"/>
      <c r="G173" s="54"/>
      <c r="H173" s="1"/>
      <c r="I173" s="1"/>
      <c r="J173" s="66"/>
      <c r="K173" s="66"/>
      <c r="L173" s="8"/>
    </row>
    <row r="174" spans="1:12" ht="15">
      <c r="A174" s="1"/>
      <c r="B174" s="1"/>
      <c r="C174" s="1"/>
      <c r="D174" s="1"/>
      <c r="E174" s="54"/>
      <c r="F174" s="1"/>
      <c r="G174" s="54"/>
      <c r="H174" s="1" t="s">
        <v>53</v>
      </c>
      <c r="I174" s="1"/>
      <c r="J174" s="66"/>
      <c r="K174" s="66"/>
      <c r="L174" s="8"/>
    </row>
    <row r="175" spans="1:12" ht="15">
      <c r="A175" s="1"/>
      <c r="B175" s="1"/>
      <c r="C175" s="1"/>
      <c r="D175" s="1"/>
      <c r="E175" s="54"/>
      <c r="F175" s="1"/>
      <c r="G175" s="54"/>
      <c r="H175" s="1" t="s">
        <v>93</v>
      </c>
      <c r="I175" s="1"/>
      <c r="J175" s="66"/>
      <c r="K175" s="66"/>
      <c r="L175" s="8"/>
    </row>
    <row r="176" spans="1:12" ht="15">
      <c r="A176" s="1"/>
      <c r="B176" s="1"/>
      <c r="C176" s="1"/>
      <c r="D176" s="1"/>
      <c r="E176" s="54"/>
      <c r="F176" s="1"/>
      <c r="G176" s="54"/>
      <c r="H176" s="1"/>
      <c r="I176" s="1"/>
      <c r="J176" s="66"/>
      <c r="K176" s="66"/>
      <c r="L176" s="8"/>
    </row>
    <row r="177" spans="2:12" ht="15">
      <c r="B177" s="4"/>
      <c r="C177" s="1"/>
      <c r="D177" s="4"/>
      <c r="E177" s="55"/>
      <c r="F177" s="1"/>
      <c r="G177" s="55"/>
      <c r="H177" s="4"/>
      <c r="I177" s="4"/>
      <c r="J177" s="67"/>
      <c r="K177" s="67"/>
      <c r="L177" s="4"/>
    </row>
    <row r="178" spans="2:12" ht="15">
      <c r="B178" s="4"/>
      <c r="C178" s="1"/>
      <c r="D178" s="4"/>
      <c r="E178" s="55"/>
      <c r="F178" s="1"/>
      <c r="G178" s="55"/>
      <c r="H178" s="4"/>
      <c r="I178" s="4"/>
      <c r="J178" s="4"/>
      <c r="K178" s="4"/>
      <c r="L178" s="4"/>
    </row>
    <row r="179" spans="2:12" ht="15">
      <c r="B179" s="4"/>
      <c r="C179" s="1"/>
      <c r="D179" s="4"/>
      <c r="E179" s="55"/>
      <c r="F179" s="4"/>
      <c r="G179" s="55"/>
      <c r="H179" s="4"/>
      <c r="I179" s="4"/>
      <c r="J179" s="4"/>
      <c r="K179" s="4"/>
      <c r="L179" s="4"/>
    </row>
    <row r="180" spans="2:12" ht="15.75">
      <c r="B180" s="5"/>
      <c r="C180" s="1"/>
      <c r="D180" s="4"/>
      <c r="E180" s="55"/>
      <c r="F180" s="4"/>
      <c r="G180" s="4"/>
      <c r="H180" s="4"/>
      <c r="I180" s="4"/>
      <c r="J180" s="4"/>
      <c r="K180" s="4"/>
      <c r="L180" s="4"/>
    </row>
    <row r="181" spans="2:12" ht="15.75">
      <c r="B181" s="5"/>
      <c r="C181" s="1"/>
      <c r="D181" s="4"/>
      <c r="E181" s="55"/>
      <c r="F181" s="4"/>
      <c r="G181" s="4"/>
      <c r="H181" s="4"/>
      <c r="I181" s="4"/>
      <c r="J181" s="4"/>
      <c r="K181" s="4"/>
      <c r="L181" s="4"/>
    </row>
    <row r="182" spans="2:12" ht="15.75">
      <c r="B182" s="5"/>
      <c r="C182" s="1"/>
      <c r="D182" s="4"/>
      <c r="E182" s="55"/>
      <c r="F182" s="4"/>
      <c r="G182" s="4"/>
      <c r="H182" s="4"/>
      <c r="I182" s="4"/>
      <c r="J182" s="4"/>
      <c r="K182" s="4"/>
      <c r="L182" s="4"/>
    </row>
    <row r="183" spans="2:12" ht="15.75">
      <c r="B183" s="5"/>
      <c r="C183" s="1"/>
      <c r="D183" s="4"/>
      <c r="E183" s="55"/>
      <c r="F183" s="4"/>
      <c r="G183" s="4"/>
      <c r="H183" s="4"/>
      <c r="I183" s="4"/>
      <c r="J183" s="4"/>
      <c r="K183" s="4"/>
      <c r="L183" s="4"/>
    </row>
    <row r="184" spans="2:12" ht="15">
      <c r="B184" s="1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2:12" ht="15">
      <c r="B185" s="4"/>
      <c r="C185" s="1"/>
      <c r="D185" s="4"/>
      <c r="E185" s="4"/>
      <c r="F185" s="4"/>
      <c r="G185" s="4"/>
      <c r="H185" s="4"/>
      <c r="I185" s="4"/>
      <c r="J185" s="4"/>
      <c r="K185" s="4"/>
      <c r="L185" s="4"/>
    </row>
    <row r="186" spans="2:12" ht="1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2:12" ht="15">
      <c r="B187" s="1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2:12" ht="15">
      <c r="B188" s="4"/>
      <c r="C188" s="4"/>
      <c r="D188" s="4"/>
      <c r="E188" s="4"/>
      <c r="F188" s="4"/>
      <c r="G188" s="1"/>
      <c r="H188" s="4"/>
      <c r="I188" s="4"/>
      <c r="J188" s="4"/>
      <c r="K188" s="4"/>
      <c r="L188" s="4"/>
    </row>
    <row r="189" spans="2:12" ht="15">
      <c r="B189" s="4"/>
      <c r="C189" s="4"/>
      <c r="D189" s="4"/>
      <c r="E189" s="4"/>
      <c r="F189" s="4"/>
      <c r="G189" s="1"/>
      <c r="H189" s="4"/>
      <c r="I189" s="4"/>
      <c r="J189" s="4"/>
      <c r="K189" s="4"/>
      <c r="L189" s="4"/>
    </row>
    <row r="190" spans="2:12" ht="15">
      <c r="B190" s="4"/>
      <c r="C190" s="4"/>
      <c r="D190" s="4"/>
      <c r="E190" s="4"/>
      <c r="F190" s="4"/>
      <c r="G190" s="1"/>
      <c r="H190" s="4"/>
      <c r="I190" s="4"/>
      <c r="J190" s="4"/>
      <c r="K190" s="4"/>
      <c r="L190" s="4"/>
    </row>
    <row r="191" spans="2:12" ht="1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2:12" ht="1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2:12" ht="1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ht="15">
      <c r="B194" s="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SZGP2</cp:lastModifiedBy>
  <cp:lastPrinted>2020-08-04T11:55:26Z</cp:lastPrinted>
  <dcterms:created xsi:type="dcterms:W3CDTF">1996-10-14T23:33:28Z</dcterms:created>
  <dcterms:modified xsi:type="dcterms:W3CDTF">2020-08-04T12:52:04Z</dcterms:modified>
  <cp:category/>
  <cp:version/>
  <cp:contentType/>
  <cp:contentStatus/>
</cp:coreProperties>
</file>