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<sst xmlns="http://schemas.openxmlformats.org/spreadsheetml/2006/main" count="254" uniqueCount="118">
  <si>
    <t>Sportska zajednica Grada Poreča</t>
  </si>
  <si>
    <t>N.Tesla 16, Poreč</t>
  </si>
  <si>
    <t>PRIHODI:</t>
  </si>
  <si>
    <t>IZVORI FINANCIRANJA</t>
  </si>
  <si>
    <t>Grad Poreč</t>
  </si>
  <si>
    <t xml:space="preserve">Stručne službe za organizaciju rekreacije </t>
  </si>
  <si>
    <t>Redovna djelatnost sportskih klubova</t>
  </si>
  <si>
    <t>Zajedničke potrebe sportskih klubova</t>
  </si>
  <si>
    <t>Održavanje Sportskih objekata</t>
  </si>
  <si>
    <t>Redovno održavanje sportske dvorane Žatika</t>
  </si>
  <si>
    <t>Korištenje SD Žatika za gradske manifestacije</t>
  </si>
  <si>
    <t>Troškovi EU natjecanja sportskih klubova</t>
  </si>
  <si>
    <t xml:space="preserve">Plan </t>
  </si>
  <si>
    <t xml:space="preserve">Plan Proračun </t>
  </si>
  <si>
    <t>Grada Poreča</t>
  </si>
  <si>
    <t>Vlastiti prihodi</t>
  </si>
  <si>
    <t>Plan</t>
  </si>
  <si>
    <t>Ukupno</t>
  </si>
  <si>
    <t>Vlastiti prihodi od iznajmljivanja objekata</t>
  </si>
  <si>
    <t>UKUPNO:</t>
  </si>
  <si>
    <t>RASHODI:</t>
  </si>
  <si>
    <t>POZICIJA:</t>
  </si>
  <si>
    <t>Golf klub "Parentium"</t>
  </si>
  <si>
    <t>Hrvački klub Poreč</t>
  </si>
  <si>
    <t>Jedriličarski klub Horizont Poreč</t>
  </si>
  <si>
    <t>Karate klub Finida Poreč</t>
  </si>
  <si>
    <t>Košarkaški klub Poreč</t>
  </si>
  <si>
    <t>Mačevalački klub "Špada"</t>
  </si>
  <si>
    <t>Nogometni klub Jadran Poreč</t>
  </si>
  <si>
    <t>Odbojkaški klub Poreč</t>
  </si>
  <si>
    <t>Plivački klub Poreč</t>
  </si>
  <si>
    <t>Rukometni klub Poreč</t>
  </si>
  <si>
    <t>Sportsko ribolovno društvo Zubatac</t>
  </si>
  <si>
    <t>Šahovski klub Vladimir Gortan</t>
  </si>
  <si>
    <t>Tenis klub PRO 2000</t>
  </si>
  <si>
    <t>Vaterpolo klub Poreč</t>
  </si>
  <si>
    <t>Ženski kuglački klub Istra</t>
  </si>
  <si>
    <t>Ženski rukometni klub Poreč</t>
  </si>
  <si>
    <t>POZCIJA:</t>
  </si>
  <si>
    <t>Prijevoz sportskih klubova</t>
  </si>
  <si>
    <t>Liječnički pregledi sportaša</t>
  </si>
  <si>
    <t>Redarske usluge</t>
  </si>
  <si>
    <t>Najam sportskih objekata</t>
  </si>
  <si>
    <t>Proračun</t>
  </si>
  <si>
    <t>Grada poreča</t>
  </si>
  <si>
    <t>Vlastiti</t>
  </si>
  <si>
    <t>prihodi</t>
  </si>
  <si>
    <t>UKUPNO</t>
  </si>
  <si>
    <t>POZICIJA</t>
  </si>
  <si>
    <t>Održavanje sportskih objekata</t>
  </si>
  <si>
    <t xml:space="preserve">Vlastiti </t>
  </si>
  <si>
    <t>Troškovi električne energije</t>
  </si>
  <si>
    <t>Komunalne usluge (voda i odvoz smeća)</t>
  </si>
  <si>
    <t>Premije osiguranja</t>
  </si>
  <si>
    <t>Stručne službe za organizaciju</t>
  </si>
  <si>
    <t>Grada</t>
  </si>
  <si>
    <t>Ukupno:</t>
  </si>
  <si>
    <t>Održavanje SD Žatika</t>
  </si>
  <si>
    <t>Materijal za redovno održavanje</t>
  </si>
  <si>
    <t>Trošak električne energije</t>
  </si>
  <si>
    <t>Lož ulje</t>
  </si>
  <si>
    <t>Usluge za redovno održavanje</t>
  </si>
  <si>
    <t>Utrošak vode</t>
  </si>
  <si>
    <t xml:space="preserve">Proračun </t>
  </si>
  <si>
    <t>Korištenje sportske dvorane Žatika</t>
  </si>
  <si>
    <t>OSTALI TROŠKOVI</t>
  </si>
  <si>
    <t>Izbor sportaša godine</t>
  </si>
  <si>
    <t>Dječiji olimpijski festival</t>
  </si>
  <si>
    <t>Amortizacija</t>
  </si>
  <si>
    <t>Vlasiti</t>
  </si>
  <si>
    <t>vlastiti prihodi</t>
  </si>
  <si>
    <t>Plan proračun</t>
  </si>
  <si>
    <t>SVEUKUPNO TROŠKOVI:</t>
  </si>
  <si>
    <t>Materijal i dijelovi za tekuće održavanje</t>
  </si>
  <si>
    <t>Usluge tekućeg održavanja</t>
  </si>
  <si>
    <t>uredski materijal</t>
  </si>
  <si>
    <t>usluge banke</t>
  </si>
  <si>
    <t>Ostali troškovi</t>
  </si>
  <si>
    <t>Judo klub Istra Poreč</t>
  </si>
  <si>
    <t>Tekući troškovi stručnih službi</t>
  </si>
  <si>
    <t>trošak telefona</t>
  </si>
  <si>
    <t>usluge programiranja</t>
  </si>
  <si>
    <t>Plaće za zaposlene</t>
  </si>
  <si>
    <t>Ostali prihodi (kamate, odštete, otpis dugovanja)</t>
  </si>
  <si>
    <t xml:space="preserve">Kick boxing klub King </t>
  </si>
  <si>
    <t>Izvrsnost u sportu</t>
  </si>
  <si>
    <t>Školovanje treneri</t>
  </si>
  <si>
    <t>reprezentacija</t>
  </si>
  <si>
    <t>POZCIJA</t>
  </si>
  <si>
    <t>Donacija za izvrsnost u sportu</t>
  </si>
  <si>
    <t>Višak prihoda</t>
  </si>
  <si>
    <t>Osiguranje</t>
  </si>
  <si>
    <t>Body building klub Veli Jože</t>
  </si>
  <si>
    <t>Atletski klub "Maximvs"</t>
  </si>
  <si>
    <t>Biciklistički klub Poreč</t>
  </si>
  <si>
    <t>Klub ritmičko sportske gimnastike Poreč</t>
  </si>
  <si>
    <t>Klub za daljinsko plivanje  i s.r. Poreč</t>
  </si>
  <si>
    <t>STK Jadran Poreč</t>
  </si>
  <si>
    <t>Snowboard klub Goffy</t>
  </si>
  <si>
    <t>Veslački klub Adriatico</t>
  </si>
  <si>
    <t>Zajednica boćarskih klubova Poreč</t>
  </si>
  <si>
    <t>Streličarski klub Poreč Parenzo</t>
  </si>
  <si>
    <t xml:space="preserve"> </t>
  </si>
  <si>
    <t>PREDSJEDNIK</t>
  </si>
  <si>
    <t>Ostali troškovi ( pehari, manifestacije)</t>
  </si>
  <si>
    <t>Kuglački klub Istra Poreč</t>
  </si>
  <si>
    <t>Novi</t>
  </si>
  <si>
    <t xml:space="preserve">Novi </t>
  </si>
  <si>
    <t>usluge revizije i odvjetnika i dr.</t>
  </si>
  <si>
    <t xml:space="preserve">Rebalans </t>
  </si>
  <si>
    <t>Prihodi Grada</t>
  </si>
  <si>
    <t>Prihodi</t>
  </si>
  <si>
    <t>Rebalans</t>
  </si>
  <si>
    <t>vlstiti</t>
  </si>
  <si>
    <t>DPDSR</t>
  </si>
  <si>
    <t>U Poreču, 06. kolovoz 2020. godine.</t>
  </si>
  <si>
    <t>Ur.br. 216-18-225/03-2019</t>
  </si>
  <si>
    <t>I. PRIJEDLOG REBALANSA FINANCIJSKOG PLANA SPORTSKE ZAJEDNICE GRADA POREČA ZA 2020.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</si>
</sst>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[$-41A]d\.\ mmmm\ yyyy\."/>
    <numFmt numFmtId="176" formatCode="#,##0.0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4" fontId="4" fillId="33" borderId="20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4" fillId="35" borderId="15" xfId="0" applyFont="1" applyFill="1" applyBorder="1" applyAlignment="1">
      <alignment/>
    </xf>
    <xf numFmtId="0" fontId="44" fillId="35" borderId="16" xfId="0" applyFont="1" applyFill="1" applyBorder="1" applyAlignment="1">
      <alignment/>
    </xf>
    <xf numFmtId="0" fontId="4" fillId="35" borderId="17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4" fillId="33" borderId="12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4" fillId="35" borderId="17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4" fontId="4" fillId="33" borderId="20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/>
    </xf>
    <xf numFmtId="1" fontId="2" fillId="33" borderId="19" xfId="0" applyNumberFormat="1" applyFont="1" applyFill="1" applyBorder="1" applyAlignment="1">
      <alignment/>
    </xf>
    <xf numFmtId="1" fontId="4" fillId="33" borderId="2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4" fontId="4" fillId="35" borderId="12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14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4" fontId="4" fillId="35" borderId="20" xfId="0" applyNumberFormat="1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1" fontId="4" fillId="35" borderId="17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33" borderId="18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4" fontId="4" fillId="36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0" fontId="4" fillId="33" borderId="18" xfId="0" applyFont="1" applyFill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5" borderId="15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5" borderId="18" xfId="0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/>
    </xf>
    <xf numFmtId="0" fontId="4" fillId="35" borderId="13" xfId="0" applyNumberFormat="1" applyFont="1" applyFill="1" applyBorder="1" applyAlignment="1">
      <alignment horizontal="center"/>
    </xf>
    <xf numFmtId="4" fontId="4" fillId="35" borderId="18" xfId="0" applyNumberFormat="1" applyFont="1" applyFill="1" applyBorder="1" applyAlignment="1">
      <alignment horizontal="center"/>
    </xf>
    <xf numFmtId="1" fontId="4" fillId="35" borderId="15" xfId="0" applyNumberFormat="1" applyFont="1" applyFill="1" applyBorder="1" applyAlignment="1">
      <alignment horizontal="center"/>
    </xf>
    <xf numFmtId="4" fontId="4" fillId="36" borderId="15" xfId="0" applyNumberFormat="1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4" fillId="35" borderId="17" xfId="0" applyFont="1" applyFill="1" applyBorder="1" applyAlignment="1">
      <alignment horizontal="center"/>
    </xf>
    <xf numFmtId="0" fontId="4" fillId="35" borderId="17" xfId="0" applyNumberFormat="1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0" fontId="2" fillId="35" borderId="17" xfId="0" applyFont="1" applyFill="1" applyBorder="1" applyAlignment="1">
      <alignment/>
    </xf>
    <xf numFmtId="1" fontId="4" fillId="35" borderId="17" xfId="0" applyNumberFormat="1" applyFont="1" applyFill="1" applyBorder="1" applyAlignment="1">
      <alignment horizontal="center"/>
    </xf>
    <xf numFmtId="4" fontId="4" fillId="34" borderId="11" xfId="0" applyNumberFormat="1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4" fillId="35" borderId="20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4" fillId="35" borderId="20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174" fontId="2" fillId="34" borderId="17" xfId="0" applyNumberFormat="1" applyFont="1" applyFill="1" applyBorder="1" applyAlignment="1">
      <alignment/>
    </xf>
    <xf numFmtId="176" fontId="2" fillId="34" borderId="17" xfId="0" applyNumberFormat="1" applyFont="1" applyFill="1" applyBorder="1" applyAlignment="1">
      <alignment/>
    </xf>
    <xf numFmtId="174" fontId="2" fillId="34" borderId="22" xfId="0" applyNumberFormat="1" applyFont="1" applyFill="1" applyBorder="1" applyAlignment="1">
      <alignment/>
    </xf>
    <xf numFmtId="174" fontId="4" fillId="35" borderId="12" xfId="0" applyNumberFormat="1" applyFont="1" applyFill="1" applyBorder="1" applyAlignment="1">
      <alignment horizontal="center"/>
    </xf>
    <xf numFmtId="174" fontId="4" fillId="35" borderId="24" xfId="0" applyNumberFormat="1" applyFont="1" applyFill="1" applyBorder="1" applyAlignment="1">
      <alignment horizontal="center"/>
    </xf>
    <xf numFmtId="174" fontId="2" fillId="34" borderId="11" xfId="0" applyNumberFormat="1" applyFont="1" applyFill="1" applyBorder="1" applyAlignment="1">
      <alignment/>
    </xf>
    <xf numFmtId="174" fontId="2" fillId="34" borderId="0" xfId="0" applyNumberFormat="1" applyFont="1" applyFill="1" applyBorder="1" applyAlignment="1">
      <alignment/>
    </xf>
    <xf numFmtId="174" fontId="2" fillId="34" borderId="19" xfId="0" applyNumberFormat="1" applyFont="1" applyFill="1" applyBorder="1" applyAlignment="1">
      <alignment/>
    </xf>
    <xf numFmtId="174" fontId="4" fillId="35" borderId="20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174" fontId="2" fillId="34" borderId="23" xfId="0" applyNumberFormat="1" applyFont="1" applyFill="1" applyBorder="1" applyAlignment="1">
      <alignment/>
    </xf>
    <xf numFmtId="174" fontId="4" fillId="35" borderId="14" xfId="0" applyNumberFormat="1" applyFont="1" applyFill="1" applyBorder="1" applyAlignment="1">
      <alignment horizontal="center"/>
    </xf>
    <xf numFmtId="174" fontId="2" fillId="35" borderId="12" xfId="0" applyNumberFormat="1" applyFont="1" applyFill="1" applyBorder="1" applyAlignment="1">
      <alignment/>
    </xf>
    <xf numFmtId="174" fontId="4" fillId="35" borderId="22" xfId="0" applyNumberFormat="1" applyFont="1" applyFill="1" applyBorder="1" applyAlignment="1">
      <alignment horizontal="center"/>
    </xf>
    <xf numFmtId="0" fontId="4" fillId="35" borderId="23" xfId="0" applyNumberFormat="1" applyFont="1" applyFill="1" applyBorder="1" applyAlignment="1">
      <alignment horizontal="center"/>
    </xf>
    <xf numFmtId="174" fontId="2" fillId="35" borderId="22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174" fontId="2" fillId="34" borderId="16" xfId="0" applyNumberFormat="1" applyFont="1" applyFill="1" applyBorder="1" applyAlignment="1">
      <alignment/>
    </xf>
    <xf numFmtId="0" fontId="4" fillId="35" borderId="2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4" fontId="4" fillId="34" borderId="2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176" fontId="4" fillId="34" borderId="16" xfId="0" applyNumberFormat="1" applyFont="1" applyFill="1" applyBorder="1" applyAlignment="1">
      <alignment/>
    </xf>
    <xf numFmtId="174" fontId="4" fillId="35" borderId="23" xfId="0" applyNumberFormat="1" applyFont="1" applyFill="1" applyBorder="1" applyAlignment="1">
      <alignment horizontal="center"/>
    </xf>
    <xf numFmtId="4" fontId="4" fillId="35" borderId="14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/>
    </xf>
    <xf numFmtId="174" fontId="4" fillId="34" borderId="23" xfId="0" applyNumberFormat="1" applyFont="1" applyFill="1" applyBorder="1" applyAlignment="1">
      <alignment horizontal="center"/>
    </xf>
    <xf numFmtId="176" fontId="4" fillId="35" borderId="23" xfId="0" applyNumberFormat="1" applyFont="1" applyFill="1" applyBorder="1" applyAlignment="1">
      <alignment horizontal="center"/>
    </xf>
    <xf numFmtId="0" fontId="4" fillId="35" borderId="0" xfId="0" applyNumberFormat="1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4" fontId="4" fillId="35" borderId="22" xfId="0" applyNumberFormat="1" applyFont="1" applyFill="1" applyBorder="1" applyAlignment="1">
      <alignment horizontal="center"/>
    </xf>
    <xf numFmtId="4" fontId="4" fillId="35" borderId="24" xfId="0" applyNumberFormat="1" applyFont="1" applyFill="1" applyBorder="1" applyAlignment="1">
      <alignment horizontal="center"/>
    </xf>
    <xf numFmtId="4" fontId="4" fillId="35" borderId="23" xfId="0" applyNumberFormat="1" applyFont="1" applyFill="1" applyBorder="1" applyAlignment="1">
      <alignment horizontal="center"/>
    </xf>
    <xf numFmtId="4" fontId="4" fillId="34" borderId="19" xfId="0" applyNumberFormat="1" applyFont="1" applyFill="1" applyBorder="1" applyAlignment="1">
      <alignment horizontal="center"/>
    </xf>
    <xf numFmtId="4" fontId="2" fillId="35" borderId="17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/>
    </xf>
    <xf numFmtId="176" fontId="4" fillId="35" borderId="17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4" fontId="2" fillId="34" borderId="17" xfId="0" applyNumberFormat="1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5"/>
  <sheetViews>
    <sheetView tabSelected="1" zoomScalePageLayoutView="0" workbookViewId="0" topLeftCell="A118">
      <selection activeCell="L54" sqref="L54"/>
    </sheetView>
  </sheetViews>
  <sheetFormatPr defaultColWidth="9.140625" defaultRowHeight="12.75"/>
  <cols>
    <col min="1" max="1" width="0.13671875" style="3" customWidth="1"/>
    <col min="2" max="4" width="9.140625" style="3" customWidth="1"/>
    <col min="5" max="5" width="16.00390625" style="3" customWidth="1"/>
    <col min="6" max="6" width="10.140625" style="3" hidden="1" customWidth="1"/>
    <col min="7" max="7" width="15.00390625" style="3" customWidth="1"/>
    <col min="8" max="8" width="12.421875" style="3" customWidth="1"/>
    <col min="9" max="9" width="17.28125" style="3" customWidth="1"/>
    <col min="10" max="10" width="16.28125" style="3" customWidth="1"/>
    <col min="11" max="11" width="13.140625" style="3" customWidth="1"/>
    <col min="12" max="12" width="14.8515625" style="3" customWidth="1"/>
    <col min="13" max="16384" width="9.140625" style="3" customWidth="1"/>
  </cols>
  <sheetData>
    <row r="2" spans="2:11" ht="1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1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</row>
    <row r="5" spans="2:13" ht="15.75">
      <c r="B5" s="1"/>
      <c r="C5" s="1"/>
      <c r="D5" s="7" t="s">
        <v>117</v>
      </c>
      <c r="E5" s="7"/>
      <c r="F5" s="7"/>
      <c r="G5" s="7"/>
      <c r="H5" s="7"/>
      <c r="I5" s="1"/>
      <c r="J5" s="1"/>
      <c r="K5" s="1"/>
      <c r="L5" s="2"/>
      <c r="M5" s="4"/>
    </row>
    <row r="6" spans="2:13" ht="15.75">
      <c r="B6" s="1"/>
      <c r="C6" s="1"/>
      <c r="D6" s="7"/>
      <c r="E6" s="7"/>
      <c r="F6" s="7"/>
      <c r="G6" s="7"/>
      <c r="H6" s="7"/>
      <c r="I6" s="1"/>
      <c r="J6" s="1"/>
      <c r="K6" s="1"/>
      <c r="L6" s="2"/>
      <c r="M6" s="4"/>
    </row>
    <row r="7" spans="2:13" ht="15.75">
      <c r="B7" s="1"/>
      <c r="C7" s="1"/>
      <c r="D7" s="7"/>
      <c r="E7" s="7"/>
      <c r="F7" s="7"/>
      <c r="G7" s="7"/>
      <c r="H7" s="7"/>
      <c r="I7" s="1"/>
      <c r="J7" s="1"/>
      <c r="K7" s="1"/>
      <c r="L7" s="2"/>
      <c r="M7" s="4"/>
    </row>
    <row r="8" spans="2:13" ht="15"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4"/>
    </row>
    <row r="9" spans="2:15" ht="15.75">
      <c r="B9" s="9" t="s">
        <v>2</v>
      </c>
      <c r="C9" s="10"/>
      <c r="D9" s="10"/>
      <c r="E9" s="10"/>
      <c r="F9" s="10"/>
      <c r="G9" s="11"/>
      <c r="H9" s="11"/>
      <c r="I9" s="108"/>
      <c r="J9" s="143" t="s">
        <v>109</v>
      </c>
      <c r="K9" s="143" t="s">
        <v>109</v>
      </c>
      <c r="L9" s="148"/>
      <c r="M9" s="5"/>
      <c r="N9" s="6"/>
      <c r="O9" s="6"/>
    </row>
    <row r="10" spans="2:15" ht="15.75">
      <c r="B10" s="12"/>
      <c r="C10" s="13"/>
      <c r="D10" s="13"/>
      <c r="E10" s="13"/>
      <c r="F10" s="13"/>
      <c r="G10" s="14" t="s">
        <v>13</v>
      </c>
      <c r="H10" s="14" t="s">
        <v>12</v>
      </c>
      <c r="I10" s="109" t="s">
        <v>16</v>
      </c>
      <c r="J10" s="145" t="s">
        <v>110</v>
      </c>
      <c r="K10" s="145" t="s">
        <v>50</v>
      </c>
      <c r="L10" s="145" t="s">
        <v>106</v>
      </c>
      <c r="M10" s="5"/>
      <c r="N10" s="6"/>
      <c r="O10" s="6"/>
    </row>
    <row r="11" spans="2:15" ht="15.75">
      <c r="B11" s="12" t="s">
        <v>3</v>
      </c>
      <c r="C11" s="13"/>
      <c r="D11" s="13"/>
      <c r="E11" s="13"/>
      <c r="F11" s="13"/>
      <c r="G11" s="14" t="s">
        <v>14</v>
      </c>
      <c r="H11" s="14" t="s">
        <v>15</v>
      </c>
      <c r="I11" s="109" t="s">
        <v>17</v>
      </c>
      <c r="J11" s="147" t="s">
        <v>17</v>
      </c>
      <c r="K11" s="147" t="s">
        <v>111</v>
      </c>
      <c r="L11" s="64" t="s">
        <v>16</v>
      </c>
      <c r="M11" s="5"/>
      <c r="N11" s="6"/>
      <c r="O11" s="6"/>
    </row>
    <row r="12" spans="2:15" ht="15.75">
      <c r="B12" s="15"/>
      <c r="C12" s="16"/>
      <c r="D12" s="16"/>
      <c r="E12" s="16"/>
      <c r="F12" s="16"/>
      <c r="G12" s="17">
        <v>2020</v>
      </c>
      <c r="H12" s="17">
        <v>2020</v>
      </c>
      <c r="I12" s="110">
        <v>2020</v>
      </c>
      <c r="J12" s="136"/>
      <c r="K12" s="136"/>
      <c r="L12" s="135">
        <v>2020</v>
      </c>
      <c r="M12" s="5"/>
      <c r="N12" s="6"/>
      <c r="O12" s="6"/>
    </row>
    <row r="13" spans="2:15" ht="15.75">
      <c r="B13" s="18" t="s">
        <v>4</v>
      </c>
      <c r="C13" s="19"/>
      <c r="D13" s="19"/>
      <c r="E13" s="19"/>
      <c r="F13" s="19"/>
      <c r="G13" s="20"/>
      <c r="H13" s="21"/>
      <c r="I13" s="111"/>
      <c r="J13" s="137"/>
      <c r="K13" s="137"/>
      <c r="L13" s="139"/>
      <c r="M13" s="5"/>
      <c r="N13" s="6"/>
      <c r="O13" s="6"/>
    </row>
    <row r="14" spans="2:15" ht="15">
      <c r="B14" s="22" t="s">
        <v>5</v>
      </c>
      <c r="C14" s="23"/>
      <c r="D14" s="23"/>
      <c r="E14" s="23"/>
      <c r="F14" s="23"/>
      <c r="G14" s="24">
        <v>2003000</v>
      </c>
      <c r="H14" s="24">
        <v>0</v>
      </c>
      <c r="I14" s="112">
        <v>2003000</v>
      </c>
      <c r="J14" s="132">
        <v>-129000</v>
      </c>
      <c r="K14" s="132">
        <v>0</v>
      </c>
      <c r="L14" s="132">
        <v>1874000</v>
      </c>
      <c r="M14" s="5"/>
      <c r="N14" s="6"/>
      <c r="O14" s="6"/>
    </row>
    <row r="15" spans="2:15" ht="15">
      <c r="B15" s="22" t="s">
        <v>6</v>
      </c>
      <c r="C15" s="23"/>
      <c r="D15" s="23"/>
      <c r="E15" s="23"/>
      <c r="F15" s="23"/>
      <c r="G15" s="24">
        <v>2545000</v>
      </c>
      <c r="H15" s="24">
        <v>0</v>
      </c>
      <c r="I15" s="112">
        <v>2545000</v>
      </c>
      <c r="J15" s="132">
        <v>-636000</v>
      </c>
      <c r="K15" s="132">
        <v>0</v>
      </c>
      <c r="L15" s="132">
        <v>1909000</v>
      </c>
      <c r="M15" s="5"/>
      <c r="N15" s="6"/>
      <c r="O15" s="6"/>
    </row>
    <row r="16" spans="2:15" ht="15">
      <c r="B16" s="22" t="s">
        <v>7</v>
      </c>
      <c r="C16" s="23"/>
      <c r="D16" s="23"/>
      <c r="E16" s="23"/>
      <c r="F16" s="23"/>
      <c r="G16" s="24">
        <v>1397000</v>
      </c>
      <c r="H16" s="24">
        <v>0</v>
      </c>
      <c r="I16" s="112">
        <v>1397000</v>
      </c>
      <c r="J16" s="132">
        <v>-302000</v>
      </c>
      <c r="K16" s="132">
        <v>0</v>
      </c>
      <c r="L16" s="132">
        <v>1095000</v>
      </c>
      <c r="M16" s="5"/>
      <c r="N16" s="6"/>
      <c r="O16" s="6"/>
    </row>
    <row r="17" spans="2:15" ht="15">
      <c r="B17" s="22" t="s">
        <v>8</v>
      </c>
      <c r="C17" s="23"/>
      <c r="D17" s="23"/>
      <c r="E17" s="23"/>
      <c r="F17" s="23"/>
      <c r="G17" s="24">
        <v>799000</v>
      </c>
      <c r="H17" s="24">
        <v>0</v>
      </c>
      <c r="I17" s="112">
        <v>799000</v>
      </c>
      <c r="J17" s="132">
        <v>-199000</v>
      </c>
      <c r="K17" s="132">
        <v>0</v>
      </c>
      <c r="L17" s="132">
        <v>600000</v>
      </c>
      <c r="M17" s="5"/>
      <c r="N17" s="6"/>
      <c r="O17" s="6"/>
    </row>
    <row r="18" spans="2:15" ht="15">
      <c r="B18" s="22" t="s">
        <v>9</v>
      </c>
      <c r="C18" s="23"/>
      <c r="D18" s="23"/>
      <c r="E18" s="23"/>
      <c r="F18" s="23"/>
      <c r="G18" s="24">
        <v>707500</v>
      </c>
      <c r="H18" s="24">
        <v>0</v>
      </c>
      <c r="I18" s="112">
        <v>707500</v>
      </c>
      <c r="J18" s="132">
        <v>-177000</v>
      </c>
      <c r="K18" s="132">
        <v>0</v>
      </c>
      <c r="L18" s="132">
        <v>530500</v>
      </c>
      <c r="M18" s="5"/>
      <c r="N18" s="6"/>
      <c r="O18" s="6"/>
    </row>
    <row r="19" spans="2:15" ht="15">
      <c r="B19" s="22" t="s">
        <v>10</v>
      </c>
      <c r="C19" s="23"/>
      <c r="D19" s="23"/>
      <c r="E19" s="23"/>
      <c r="F19" s="23"/>
      <c r="G19" s="24">
        <v>250000</v>
      </c>
      <c r="H19" s="24">
        <v>0</v>
      </c>
      <c r="I19" s="112">
        <v>250000</v>
      </c>
      <c r="J19" s="132">
        <v>200000</v>
      </c>
      <c r="K19" s="132">
        <v>0</v>
      </c>
      <c r="L19" s="132">
        <v>450000</v>
      </c>
      <c r="M19" s="5"/>
      <c r="N19" s="6"/>
      <c r="O19" s="6"/>
    </row>
    <row r="20" spans="2:15" ht="15">
      <c r="B20" s="22" t="s">
        <v>11</v>
      </c>
      <c r="C20" s="23"/>
      <c r="D20" s="23"/>
      <c r="E20" s="23"/>
      <c r="F20" s="23"/>
      <c r="G20" s="24">
        <v>200000</v>
      </c>
      <c r="H20" s="24">
        <v>0</v>
      </c>
      <c r="I20" s="112">
        <v>200000</v>
      </c>
      <c r="J20" s="132">
        <v>-200000</v>
      </c>
      <c r="K20" s="132">
        <v>0</v>
      </c>
      <c r="L20" s="132">
        <v>0</v>
      </c>
      <c r="M20" s="5"/>
      <c r="N20" s="6"/>
      <c r="O20" s="6"/>
    </row>
    <row r="21" spans="2:15" ht="15">
      <c r="B21" s="22" t="s">
        <v>85</v>
      </c>
      <c r="C21" s="23"/>
      <c r="D21" s="23"/>
      <c r="E21" s="23"/>
      <c r="F21" s="23"/>
      <c r="G21" s="24">
        <v>300000</v>
      </c>
      <c r="H21" s="24">
        <v>0</v>
      </c>
      <c r="I21" s="112">
        <v>300000</v>
      </c>
      <c r="J21" s="132">
        <v>-265000</v>
      </c>
      <c r="K21" s="132">
        <v>0</v>
      </c>
      <c r="L21" s="132">
        <v>35000</v>
      </c>
      <c r="M21" s="5"/>
      <c r="N21" s="6"/>
      <c r="O21" s="6"/>
    </row>
    <row r="22" spans="2:15" ht="15">
      <c r="B22" s="22"/>
      <c r="C22" s="23"/>
      <c r="D22" s="23"/>
      <c r="E22" s="23"/>
      <c r="F22" s="23"/>
      <c r="G22" s="24"/>
      <c r="H22" s="24"/>
      <c r="I22" s="112"/>
      <c r="J22" s="132"/>
      <c r="K22" s="132"/>
      <c r="L22" s="132"/>
      <c r="M22" s="5"/>
      <c r="N22" s="6"/>
      <c r="O22" s="6"/>
    </row>
    <row r="23" spans="2:15" ht="15.75">
      <c r="B23" s="25" t="s">
        <v>17</v>
      </c>
      <c r="C23" s="23"/>
      <c r="D23" s="23"/>
      <c r="E23" s="23"/>
      <c r="F23" s="23"/>
      <c r="G23" s="26">
        <f>G14+G15+G16+G17+G18+G19+G20+G21+G22</f>
        <v>8201500</v>
      </c>
      <c r="H23" s="26">
        <f>H14+H15+H16+H17+H18+H19+H20+H21+H22</f>
        <v>0</v>
      </c>
      <c r="I23" s="113">
        <f>I14+I15+I16+I17+I18+I19+I20+I21+I22</f>
        <v>8201500</v>
      </c>
      <c r="J23" s="113">
        <f>J14+J15+J16+J17+J18+J19+J20+J21+J22</f>
        <v>-1708000</v>
      </c>
      <c r="K23" s="113">
        <v>0</v>
      </c>
      <c r="L23" s="26">
        <f>L14+L15+L16+L17+L18+L19+L20+L21+L22</f>
        <v>6493500</v>
      </c>
      <c r="M23" s="5"/>
      <c r="N23" s="6"/>
      <c r="O23" s="6"/>
    </row>
    <row r="24" spans="2:15" ht="15.75">
      <c r="B24" s="25" t="s">
        <v>18</v>
      </c>
      <c r="C24" s="23"/>
      <c r="D24" s="23"/>
      <c r="E24" s="23"/>
      <c r="F24" s="23"/>
      <c r="G24" s="24">
        <v>0</v>
      </c>
      <c r="H24" s="26">
        <v>500000</v>
      </c>
      <c r="I24" s="113">
        <v>500000</v>
      </c>
      <c r="J24" s="133">
        <v>0</v>
      </c>
      <c r="K24" s="133">
        <v>-300000</v>
      </c>
      <c r="L24" s="133">
        <v>200000</v>
      </c>
      <c r="M24" s="5"/>
      <c r="N24" s="6"/>
      <c r="O24" s="6"/>
    </row>
    <row r="25" spans="2:15" ht="15.75">
      <c r="B25" s="25" t="s">
        <v>83</v>
      </c>
      <c r="C25" s="23"/>
      <c r="D25" s="23"/>
      <c r="E25" s="23"/>
      <c r="F25" s="23"/>
      <c r="G25" s="27">
        <v>0</v>
      </c>
      <c r="H25" s="28">
        <v>20000</v>
      </c>
      <c r="I25" s="114">
        <v>20000</v>
      </c>
      <c r="J25" s="133">
        <v>0</v>
      </c>
      <c r="K25" s="133">
        <v>0</v>
      </c>
      <c r="L25" s="133">
        <v>20000</v>
      </c>
      <c r="M25" s="5"/>
      <c r="N25" s="6"/>
      <c r="O25" s="6"/>
    </row>
    <row r="26" spans="2:15" ht="15.75">
      <c r="B26" s="25"/>
      <c r="C26" s="23"/>
      <c r="D26" s="23"/>
      <c r="E26" s="23"/>
      <c r="F26" s="23"/>
      <c r="G26" s="27"/>
      <c r="H26" s="28"/>
      <c r="I26" s="114"/>
      <c r="J26" s="133"/>
      <c r="K26" s="133"/>
      <c r="L26" s="133"/>
      <c r="M26" s="5"/>
      <c r="N26" s="6"/>
      <c r="O26" s="6"/>
    </row>
    <row r="27" spans="2:15" ht="15.75">
      <c r="B27" s="25"/>
      <c r="C27" s="23"/>
      <c r="D27" s="23"/>
      <c r="E27" s="23"/>
      <c r="F27" s="23"/>
      <c r="G27" s="27"/>
      <c r="H27" s="28"/>
      <c r="I27" s="114"/>
      <c r="J27" s="133"/>
      <c r="K27" s="133"/>
      <c r="L27" s="133"/>
      <c r="M27" s="5"/>
      <c r="N27" s="6"/>
      <c r="O27" s="6"/>
    </row>
    <row r="28" spans="2:15" ht="15.75">
      <c r="B28" s="192" t="s">
        <v>19</v>
      </c>
      <c r="C28" s="193"/>
      <c r="D28" s="193"/>
      <c r="E28" s="193"/>
      <c r="F28" s="193"/>
      <c r="G28" s="138">
        <f>G23</f>
        <v>8201500</v>
      </c>
      <c r="H28" s="138">
        <f>H24+H25+H27+H26</f>
        <v>520000</v>
      </c>
      <c r="I28" s="122">
        <f>I14+I15+I16+I17+I18+I19+I20+I24+I25+I26+I27+I21+I22</f>
        <v>8721500</v>
      </c>
      <c r="J28" s="122">
        <f>J14+J15+J16+J17+J18+J19+J20+J24+J25+J26+J27+J21+J22</f>
        <v>-1708000</v>
      </c>
      <c r="K28" s="122">
        <v>-300000</v>
      </c>
      <c r="L28" s="138">
        <f>L14+L15+L16+L17+L18+L19+L20+L24+L25+L26+L27+L21+L22</f>
        <v>6713500</v>
      </c>
      <c r="M28" s="5"/>
      <c r="N28" s="6"/>
      <c r="O28" s="6"/>
    </row>
    <row r="29" spans="2:15" ht="15.75">
      <c r="B29" s="25" t="s">
        <v>90</v>
      </c>
      <c r="C29" s="23"/>
      <c r="D29" s="23"/>
      <c r="E29" s="29"/>
      <c r="F29" s="30"/>
      <c r="G29" s="28"/>
      <c r="H29" s="28">
        <v>50000</v>
      </c>
      <c r="I29" s="114">
        <v>50000</v>
      </c>
      <c r="J29" s="114">
        <v>0</v>
      </c>
      <c r="K29" s="114">
        <v>150000</v>
      </c>
      <c r="L29" s="28">
        <v>200000</v>
      </c>
      <c r="M29" s="5"/>
      <c r="N29" s="6"/>
      <c r="O29" s="6"/>
    </row>
    <row r="30" spans="2:15" ht="15.75">
      <c r="B30" s="22"/>
      <c r="C30" s="23"/>
      <c r="D30" s="23"/>
      <c r="E30" s="29"/>
      <c r="F30" s="30"/>
      <c r="G30" s="137" t="s">
        <v>56</v>
      </c>
      <c r="H30" s="138">
        <f>H28+H29</f>
        <v>570000</v>
      </c>
      <c r="I30" s="138">
        <f>I28+I29</f>
        <v>8771500</v>
      </c>
      <c r="J30" s="138">
        <f>J28+J29</f>
        <v>-1708000</v>
      </c>
      <c r="K30" s="138">
        <v>-150000</v>
      </c>
      <c r="L30" s="138">
        <f>L28+L29</f>
        <v>6913500</v>
      </c>
      <c r="M30" s="5"/>
      <c r="N30" s="6"/>
      <c r="O30" s="6"/>
    </row>
    <row r="31" spans="2:13" ht="15">
      <c r="B31" s="1"/>
      <c r="C31" s="1"/>
      <c r="D31" s="1"/>
      <c r="E31" s="1"/>
      <c r="F31" s="1"/>
      <c r="G31" s="1"/>
      <c r="H31" s="1"/>
      <c r="I31" s="1"/>
      <c r="J31" s="142"/>
      <c r="K31" s="142"/>
      <c r="L31" s="142"/>
      <c r="M31" s="4"/>
    </row>
    <row r="32" spans="2:13" ht="15.75">
      <c r="B32" s="32" t="s">
        <v>20</v>
      </c>
      <c r="C32" s="10"/>
      <c r="D32" s="10"/>
      <c r="E32" s="10"/>
      <c r="F32" s="33"/>
      <c r="G32" s="11" t="s">
        <v>71</v>
      </c>
      <c r="H32" s="11" t="s">
        <v>16</v>
      </c>
      <c r="I32" s="108" t="s">
        <v>16</v>
      </c>
      <c r="J32" s="143" t="s">
        <v>112</v>
      </c>
      <c r="K32" s="143" t="s">
        <v>112</v>
      </c>
      <c r="L32" s="143" t="s">
        <v>106</v>
      </c>
      <c r="M32" s="4"/>
    </row>
    <row r="33" spans="2:13" ht="15.75">
      <c r="B33" s="18" t="s">
        <v>21</v>
      </c>
      <c r="C33" s="19"/>
      <c r="D33" s="19"/>
      <c r="E33" s="19"/>
      <c r="F33" s="34"/>
      <c r="G33" s="35" t="s">
        <v>14</v>
      </c>
      <c r="H33" s="35" t="s">
        <v>70</v>
      </c>
      <c r="I33" s="115" t="s">
        <v>17</v>
      </c>
      <c r="J33" s="144" t="s">
        <v>111</v>
      </c>
      <c r="K33" s="144" t="s">
        <v>45</v>
      </c>
      <c r="L33" s="64" t="s">
        <v>16</v>
      </c>
      <c r="M33" s="4"/>
    </row>
    <row r="34" spans="2:13" ht="15.75">
      <c r="B34" s="36" t="s">
        <v>6</v>
      </c>
      <c r="C34" s="16"/>
      <c r="D34" s="16"/>
      <c r="E34" s="16"/>
      <c r="F34" s="37"/>
      <c r="G34" s="38">
        <v>2020</v>
      </c>
      <c r="H34" s="17">
        <v>2020</v>
      </c>
      <c r="I34" s="110">
        <v>2020</v>
      </c>
      <c r="J34" s="135" t="s">
        <v>55</v>
      </c>
      <c r="K34" s="135" t="s">
        <v>111</v>
      </c>
      <c r="L34" s="135">
        <v>2020</v>
      </c>
      <c r="M34" s="4"/>
    </row>
    <row r="35" spans="2:13" ht="15">
      <c r="B35" s="39" t="s">
        <v>92</v>
      </c>
      <c r="C35" s="40"/>
      <c r="D35" s="40"/>
      <c r="E35" s="40"/>
      <c r="F35" s="41"/>
      <c r="G35" s="27">
        <v>18169.86</v>
      </c>
      <c r="H35" s="27"/>
      <c r="I35" s="27">
        <v>18169.86</v>
      </c>
      <c r="J35" s="132">
        <f>L35-I35</f>
        <v>-4542.470000000001</v>
      </c>
      <c r="K35" s="132"/>
      <c r="L35" s="27">
        <v>13627.39</v>
      </c>
      <c r="M35" s="4"/>
    </row>
    <row r="36" spans="2:13" ht="15">
      <c r="B36" s="22" t="s">
        <v>93</v>
      </c>
      <c r="C36" s="42"/>
      <c r="D36" s="42"/>
      <c r="E36" s="42"/>
      <c r="F36" s="43"/>
      <c r="G36" s="27">
        <v>31944.55</v>
      </c>
      <c r="H36" s="27"/>
      <c r="I36" s="27">
        <v>31944.55</v>
      </c>
      <c r="J36" s="132">
        <f aca="true" t="shared" si="0" ref="J36:J65">L36-I36</f>
        <v>-7986.139999999999</v>
      </c>
      <c r="K36" s="132"/>
      <c r="L36" s="27">
        <v>23958.41</v>
      </c>
      <c r="M36" s="4"/>
    </row>
    <row r="37" spans="2:13" ht="15">
      <c r="B37" s="22" t="s">
        <v>94</v>
      </c>
      <c r="C37" s="42"/>
      <c r="D37" s="42"/>
      <c r="E37" s="42"/>
      <c r="F37" s="43"/>
      <c r="G37" s="27">
        <v>5970.32</v>
      </c>
      <c r="H37" s="27"/>
      <c r="I37" s="27">
        <v>5970.32</v>
      </c>
      <c r="J37" s="132">
        <f t="shared" si="0"/>
        <v>-1492.58</v>
      </c>
      <c r="K37" s="132"/>
      <c r="L37" s="27">
        <v>4477.74</v>
      </c>
      <c r="M37" s="4"/>
    </row>
    <row r="38" spans="2:13" ht="15">
      <c r="B38" s="22" t="s">
        <v>114</v>
      </c>
      <c r="C38" s="42"/>
      <c r="D38" s="42"/>
      <c r="E38" s="42"/>
      <c r="F38" s="43"/>
      <c r="G38" s="27">
        <v>5970.32</v>
      </c>
      <c r="H38" s="27"/>
      <c r="I38" s="27">
        <v>5970.32</v>
      </c>
      <c r="J38" s="132">
        <f t="shared" si="0"/>
        <v>-1492.58</v>
      </c>
      <c r="K38" s="132"/>
      <c r="L38" s="27">
        <v>4477.74</v>
      </c>
      <c r="M38" s="4"/>
    </row>
    <row r="39" spans="2:13" ht="15">
      <c r="B39" s="22" t="s">
        <v>22</v>
      </c>
      <c r="C39" s="42"/>
      <c r="D39" s="42"/>
      <c r="E39" s="42"/>
      <c r="F39" s="43"/>
      <c r="G39" s="27">
        <v>7835.32</v>
      </c>
      <c r="H39" s="27"/>
      <c r="I39" s="27">
        <v>7835.32</v>
      </c>
      <c r="J39" s="132">
        <f t="shared" si="0"/>
        <v>-1958.83</v>
      </c>
      <c r="K39" s="132"/>
      <c r="L39" s="27">
        <v>5876.49</v>
      </c>
      <c r="M39" s="4"/>
    </row>
    <row r="40" spans="2:13" ht="15">
      <c r="B40" s="22" t="s">
        <v>23</v>
      </c>
      <c r="C40" s="42"/>
      <c r="D40" s="42"/>
      <c r="E40" s="42"/>
      <c r="F40" s="43"/>
      <c r="G40" s="27">
        <v>54259.57</v>
      </c>
      <c r="H40" s="27"/>
      <c r="I40" s="27">
        <v>54259.57</v>
      </c>
      <c r="J40" s="132">
        <f t="shared" si="0"/>
        <v>-13564.900000000001</v>
      </c>
      <c r="K40" s="132"/>
      <c r="L40" s="27">
        <v>40694.67</v>
      </c>
      <c r="M40" s="4"/>
    </row>
    <row r="41" spans="2:13" ht="15">
      <c r="B41" s="22" t="s">
        <v>24</v>
      </c>
      <c r="C41" s="42"/>
      <c r="D41" s="42"/>
      <c r="E41" s="42"/>
      <c r="F41" s="43"/>
      <c r="G41" s="27">
        <v>79926.91</v>
      </c>
      <c r="H41" s="27"/>
      <c r="I41" s="27">
        <v>79926.91</v>
      </c>
      <c r="J41" s="132">
        <f t="shared" si="0"/>
        <v>-19981.72</v>
      </c>
      <c r="K41" s="132"/>
      <c r="L41" s="27">
        <v>59945.19</v>
      </c>
      <c r="M41" s="4"/>
    </row>
    <row r="42" spans="2:13" ht="15">
      <c r="B42" s="22" t="s">
        <v>78</v>
      </c>
      <c r="C42" s="42"/>
      <c r="D42" s="42"/>
      <c r="E42" s="42"/>
      <c r="F42" s="43"/>
      <c r="G42" s="27">
        <v>30284.24</v>
      </c>
      <c r="H42" s="27"/>
      <c r="I42" s="27">
        <v>30284.24</v>
      </c>
      <c r="J42" s="132">
        <f t="shared" si="0"/>
        <v>-7571.060000000001</v>
      </c>
      <c r="K42" s="132"/>
      <c r="L42" s="27">
        <v>22713.18</v>
      </c>
      <c r="M42" s="4"/>
    </row>
    <row r="43" spans="2:13" ht="15">
      <c r="B43" s="22" t="s">
        <v>25</v>
      </c>
      <c r="C43" s="42"/>
      <c r="D43" s="42"/>
      <c r="E43" s="42"/>
      <c r="F43" s="43"/>
      <c r="G43" s="27">
        <v>88860.2</v>
      </c>
      <c r="H43" s="27"/>
      <c r="I43" s="27">
        <v>88860.2</v>
      </c>
      <c r="J43" s="132">
        <f t="shared" si="0"/>
        <v>-22215.050000000003</v>
      </c>
      <c r="K43" s="132"/>
      <c r="L43" s="27">
        <v>66645.15</v>
      </c>
      <c r="M43" s="4"/>
    </row>
    <row r="44" spans="2:13" ht="15">
      <c r="B44" s="22" t="s">
        <v>84</v>
      </c>
      <c r="C44" s="42"/>
      <c r="D44" s="42"/>
      <c r="E44" s="42"/>
      <c r="F44" s="43"/>
      <c r="G44" s="27">
        <v>54680.34</v>
      </c>
      <c r="H44" s="27"/>
      <c r="I44" s="27">
        <v>54680.34</v>
      </c>
      <c r="J44" s="132">
        <f t="shared" si="0"/>
        <v>-13670.079999999994</v>
      </c>
      <c r="K44" s="132"/>
      <c r="L44" s="27">
        <v>41010.26</v>
      </c>
      <c r="M44" s="4"/>
    </row>
    <row r="45" spans="2:13" ht="15">
      <c r="B45" s="22" t="s">
        <v>95</v>
      </c>
      <c r="C45" s="42"/>
      <c r="D45" s="42"/>
      <c r="E45" s="42"/>
      <c r="F45" s="43"/>
      <c r="G45" s="27">
        <v>45805.96</v>
      </c>
      <c r="H45" s="27"/>
      <c r="I45" s="27">
        <v>45805.96</v>
      </c>
      <c r="J45" s="132">
        <f t="shared" si="0"/>
        <v>-11451.489999999998</v>
      </c>
      <c r="K45" s="132"/>
      <c r="L45" s="27">
        <v>34354.47</v>
      </c>
      <c r="M45" s="4"/>
    </row>
    <row r="46" spans="2:13" ht="15">
      <c r="B46" s="22" t="s">
        <v>96</v>
      </c>
      <c r="C46" s="42"/>
      <c r="D46" s="42"/>
      <c r="E46" s="42"/>
      <c r="F46" s="43"/>
      <c r="G46" s="27">
        <v>58594.72</v>
      </c>
      <c r="H46" s="27"/>
      <c r="I46" s="27">
        <v>58594.72</v>
      </c>
      <c r="J46" s="132">
        <f t="shared" si="0"/>
        <v>-14648.68</v>
      </c>
      <c r="K46" s="132"/>
      <c r="L46" s="27">
        <v>43946.04</v>
      </c>
      <c r="M46" s="4"/>
    </row>
    <row r="47" spans="2:13" ht="15">
      <c r="B47" s="22" t="s">
        <v>26</v>
      </c>
      <c r="C47" s="42"/>
      <c r="D47" s="42"/>
      <c r="E47" s="42"/>
      <c r="F47" s="43"/>
      <c r="G47" s="27">
        <v>66750.34</v>
      </c>
      <c r="H47" s="27"/>
      <c r="I47" s="27">
        <v>66750.34</v>
      </c>
      <c r="J47" s="132">
        <f t="shared" si="0"/>
        <v>-16687.579999999994</v>
      </c>
      <c r="K47" s="132"/>
      <c r="L47" s="27">
        <v>50062.76</v>
      </c>
      <c r="M47" s="4"/>
    </row>
    <row r="48" spans="2:13" ht="15">
      <c r="B48" s="22" t="s">
        <v>105</v>
      </c>
      <c r="C48" s="42"/>
      <c r="D48" s="42"/>
      <c r="E48" s="42"/>
      <c r="F48" s="43"/>
      <c r="G48" s="27">
        <v>57303.31</v>
      </c>
      <c r="H48" s="27"/>
      <c r="I48" s="27">
        <v>57303.31</v>
      </c>
      <c r="J48" s="132">
        <f t="shared" si="0"/>
        <v>-14325.829999999994</v>
      </c>
      <c r="K48" s="132"/>
      <c r="L48" s="27">
        <v>42977.48</v>
      </c>
      <c r="M48" s="4"/>
    </row>
    <row r="49" spans="2:13" ht="15">
      <c r="B49" s="22" t="s">
        <v>27</v>
      </c>
      <c r="C49" s="42"/>
      <c r="D49" s="42"/>
      <c r="E49" s="42"/>
      <c r="F49" s="43"/>
      <c r="G49" s="27">
        <v>50474.41</v>
      </c>
      <c r="H49" s="27"/>
      <c r="I49" s="27">
        <v>50474.41</v>
      </c>
      <c r="J49" s="132">
        <f t="shared" si="0"/>
        <v>-12618.600000000006</v>
      </c>
      <c r="K49" s="132"/>
      <c r="L49" s="27">
        <v>37855.81</v>
      </c>
      <c r="M49" s="4"/>
    </row>
    <row r="50" spans="2:13" ht="15">
      <c r="B50" s="22" t="s">
        <v>28</v>
      </c>
      <c r="C50" s="42"/>
      <c r="D50" s="42"/>
      <c r="E50" s="42"/>
      <c r="F50" s="43"/>
      <c r="G50" s="27">
        <v>297007.23</v>
      </c>
      <c r="H50" s="27"/>
      <c r="I50" s="27">
        <v>297007.23</v>
      </c>
      <c r="J50" s="132">
        <f t="shared" si="0"/>
        <v>-74251.80999999997</v>
      </c>
      <c r="K50" s="132"/>
      <c r="L50" s="27">
        <v>222755.42</v>
      </c>
      <c r="M50" s="4"/>
    </row>
    <row r="51" spans="2:13" ht="15">
      <c r="B51" s="22" t="s">
        <v>29</v>
      </c>
      <c r="C51" s="42"/>
      <c r="D51" s="42"/>
      <c r="E51" s="42"/>
      <c r="F51" s="43"/>
      <c r="G51" s="27">
        <v>337721.38</v>
      </c>
      <c r="H51" s="27"/>
      <c r="I51" s="27">
        <v>337721.38</v>
      </c>
      <c r="J51" s="132">
        <f t="shared" si="0"/>
        <v>-84430.35</v>
      </c>
      <c r="K51" s="132"/>
      <c r="L51" s="27">
        <v>253291.03</v>
      </c>
      <c r="M51" s="4"/>
    </row>
    <row r="52" spans="2:13" ht="15">
      <c r="B52" s="22" t="s">
        <v>30</v>
      </c>
      <c r="C52" s="42"/>
      <c r="D52" s="42"/>
      <c r="E52" s="42"/>
      <c r="F52" s="43"/>
      <c r="G52" s="27">
        <v>26043.14</v>
      </c>
      <c r="H52" s="27"/>
      <c r="I52" s="27">
        <v>26043.14</v>
      </c>
      <c r="J52" s="132">
        <f t="shared" si="0"/>
        <v>-6510.779999999999</v>
      </c>
      <c r="K52" s="132"/>
      <c r="L52" s="27">
        <v>19532.36</v>
      </c>
      <c r="M52" s="4"/>
    </row>
    <row r="53" spans="2:13" ht="15">
      <c r="B53" s="22" t="s">
        <v>31</v>
      </c>
      <c r="C53" s="42"/>
      <c r="D53" s="42"/>
      <c r="E53" s="42"/>
      <c r="F53" s="43"/>
      <c r="G53" s="27">
        <v>425787.2</v>
      </c>
      <c r="H53" s="27"/>
      <c r="I53" s="27">
        <v>425787.2</v>
      </c>
      <c r="J53" s="132">
        <v>106196.8</v>
      </c>
      <c r="K53" s="132"/>
      <c r="L53" s="27">
        <v>319590.4</v>
      </c>
      <c r="M53" s="4"/>
    </row>
    <row r="54" spans="2:13" ht="15">
      <c r="B54" s="22" t="s">
        <v>97</v>
      </c>
      <c r="C54" s="42"/>
      <c r="D54" s="42"/>
      <c r="E54" s="42"/>
      <c r="F54" s="43"/>
      <c r="G54" s="27">
        <v>39614.87</v>
      </c>
      <c r="H54" s="27"/>
      <c r="I54" s="27">
        <v>39614.87</v>
      </c>
      <c r="J54" s="132">
        <f t="shared" si="0"/>
        <v>-9903.720000000001</v>
      </c>
      <c r="K54" s="132"/>
      <c r="L54" s="27">
        <v>29711.15</v>
      </c>
      <c r="M54" s="4"/>
    </row>
    <row r="55" spans="2:13" ht="15">
      <c r="B55" s="22" t="s">
        <v>98</v>
      </c>
      <c r="C55" s="42"/>
      <c r="D55" s="42"/>
      <c r="E55" s="42"/>
      <c r="F55" s="43"/>
      <c r="G55" s="27">
        <v>5970.32</v>
      </c>
      <c r="H55" s="27"/>
      <c r="I55" s="27">
        <v>5970.32</v>
      </c>
      <c r="J55" s="132">
        <f t="shared" si="0"/>
        <v>-1492.58</v>
      </c>
      <c r="K55" s="132"/>
      <c r="L55" s="27">
        <v>4477.74</v>
      </c>
      <c r="M55" s="4"/>
    </row>
    <row r="56" spans="2:13" ht="15">
      <c r="B56" s="22" t="s">
        <v>32</v>
      </c>
      <c r="C56" s="42"/>
      <c r="D56" s="42"/>
      <c r="E56" s="42"/>
      <c r="F56" s="42"/>
      <c r="G56" s="27">
        <v>18860.63</v>
      </c>
      <c r="H56" s="27"/>
      <c r="I56" s="27">
        <v>18860.63</v>
      </c>
      <c r="J56" s="132">
        <f t="shared" si="0"/>
        <v>-4715.1500000000015</v>
      </c>
      <c r="K56" s="132"/>
      <c r="L56" s="27">
        <v>14145.48</v>
      </c>
      <c r="M56" s="4"/>
    </row>
    <row r="57" spans="2:13" ht="15">
      <c r="B57" s="22" t="s">
        <v>33</v>
      </c>
      <c r="C57" s="42"/>
      <c r="D57" s="42"/>
      <c r="E57" s="42"/>
      <c r="F57" s="42"/>
      <c r="G57" s="27">
        <v>41924.81</v>
      </c>
      <c r="H57" s="27"/>
      <c r="I57" s="27">
        <v>41924.81</v>
      </c>
      <c r="J57" s="132">
        <f t="shared" si="0"/>
        <v>-10481.21</v>
      </c>
      <c r="K57" s="132"/>
      <c r="L57" s="27">
        <v>31443.6</v>
      </c>
      <c r="M57" s="4"/>
    </row>
    <row r="58" spans="2:13" ht="15">
      <c r="B58" s="22" t="s">
        <v>34</v>
      </c>
      <c r="C58" s="42"/>
      <c r="D58" s="42"/>
      <c r="E58" s="42"/>
      <c r="F58" s="42"/>
      <c r="G58" s="27">
        <v>40610.03</v>
      </c>
      <c r="H58" s="27"/>
      <c r="I58" s="27">
        <v>40610.03</v>
      </c>
      <c r="J58" s="132">
        <f t="shared" si="0"/>
        <v>-10152.509999999998</v>
      </c>
      <c r="K58" s="132"/>
      <c r="L58" s="27">
        <v>30457.52</v>
      </c>
      <c r="M58" s="4"/>
    </row>
    <row r="59" spans="2:13" ht="15">
      <c r="B59" s="22" t="s">
        <v>99</v>
      </c>
      <c r="C59" s="42"/>
      <c r="D59" s="42"/>
      <c r="E59" s="42"/>
      <c r="F59" s="42"/>
      <c r="G59" s="27">
        <v>17910.95</v>
      </c>
      <c r="H59" s="27"/>
      <c r="I59" s="27">
        <v>17910.95</v>
      </c>
      <c r="J59" s="132">
        <f t="shared" si="0"/>
        <v>-4477.740000000002</v>
      </c>
      <c r="K59" s="132"/>
      <c r="L59" s="27">
        <v>13433.21</v>
      </c>
      <c r="M59" s="4"/>
    </row>
    <row r="60" spans="2:13" ht="15">
      <c r="B60" s="22" t="s">
        <v>35</v>
      </c>
      <c r="C60" s="42"/>
      <c r="D60" s="42"/>
      <c r="E60" s="42"/>
      <c r="F60" s="42"/>
      <c r="G60" s="27">
        <v>17910.95</v>
      </c>
      <c r="H60" s="27"/>
      <c r="I60" s="27">
        <v>17910.95</v>
      </c>
      <c r="J60" s="132">
        <f t="shared" si="0"/>
        <v>-4477.740000000002</v>
      </c>
      <c r="K60" s="132"/>
      <c r="L60" s="27">
        <v>13433.21</v>
      </c>
      <c r="M60" s="4"/>
    </row>
    <row r="61" spans="2:13" ht="15">
      <c r="B61" s="22" t="s">
        <v>100</v>
      </c>
      <c r="C61" s="42"/>
      <c r="D61" s="42"/>
      <c r="E61" s="42"/>
      <c r="F61" s="42"/>
      <c r="G61" s="27">
        <v>361726.1</v>
      </c>
      <c r="H61" s="27"/>
      <c r="I61" s="27">
        <v>361726.1</v>
      </c>
      <c r="J61" s="132">
        <f t="shared" si="0"/>
        <v>-90431.51999999996</v>
      </c>
      <c r="K61" s="132"/>
      <c r="L61" s="27">
        <v>271294.58</v>
      </c>
      <c r="M61" s="4"/>
    </row>
    <row r="62" spans="2:13" ht="15">
      <c r="B62" s="22" t="s">
        <v>36</v>
      </c>
      <c r="C62" s="42"/>
      <c r="D62" s="42"/>
      <c r="E62" s="42"/>
      <c r="F62" s="42"/>
      <c r="G62" s="27">
        <v>147824.15</v>
      </c>
      <c r="H62" s="27"/>
      <c r="I62" s="27">
        <v>147824.15</v>
      </c>
      <c r="J62" s="132">
        <f t="shared" si="0"/>
        <v>-36956.03</v>
      </c>
      <c r="K62" s="132"/>
      <c r="L62" s="27">
        <v>110868.12</v>
      </c>
      <c r="M62" s="4"/>
    </row>
    <row r="63" spans="2:13" ht="15">
      <c r="B63" s="22" t="s">
        <v>101</v>
      </c>
      <c r="C63" s="42"/>
      <c r="D63" s="42"/>
      <c r="E63" s="42"/>
      <c r="F63" s="42"/>
      <c r="G63" s="27">
        <v>20016.89</v>
      </c>
      <c r="H63" s="27"/>
      <c r="I63" s="27">
        <v>20016.89</v>
      </c>
      <c r="J63" s="132">
        <f t="shared" si="0"/>
        <v>-5004.219999999999</v>
      </c>
      <c r="K63" s="132"/>
      <c r="L63" s="27">
        <v>15012.67</v>
      </c>
      <c r="M63" s="4"/>
    </row>
    <row r="64" spans="2:13" ht="15">
      <c r="B64" s="22" t="s">
        <v>37</v>
      </c>
      <c r="C64" s="42"/>
      <c r="D64" s="42"/>
      <c r="E64" s="42"/>
      <c r="F64" s="42"/>
      <c r="G64" s="27">
        <v>89240.98</v>
      </c>
      <c r="H64" s="27"/>
      <c r="I64" s="27">
        <v>89240.98</v>
      </c>
      <c r="J64" s="132">
        <f t="shared" si="0"/>
        <v>-22310.25</v>
      </c>
      <c r="K64" s="132"/>
      <c r="L64" s="27">
        <v>66930.73</v>
      </c>
      <c r="M64" s="4"/>
    </row>
    <row r="65" spans="2:13" ht="15.75">
      <c r="B65" s="36" t="s">
        <v>19</v>
      </c>
      <c r="C65" s="44"/>
      <c r="D65" s="44"/>
      <c r="E65" s="44"/>
      <c r="F65" s="44"/>
      <c r="G65" s="45">
        <f>SUM(G35:G64)</f>
        <v>2545000</v>
      </c>
      <c r="H65" s="45">
        <v>0</v>
      </c>
      <c r="I65" s="45">
        <f>SUM(I35:I64)</f>
        <v>2545000</v>
      </c>
      <c r="J65" s="138">
        <f t="shared" si="0"/>
        <v>-636000</v>
      </c>
      <c r="K65" s="138">
        <v>0</v>
      </c>
      <c r="L65" s="45">
        <f>SUM(L35:L64)</f>
        <v>1909000</v>
      </c>
      <c r="M65" s="4"/>
    </row>
    <row r="66" spans="2:13" ht="15">
      <c r="B66" s="46"/>
      <c r="C66" s="46"/>
      <c r="D66" s="46"/>
      <c r="E66" s="46"/>
      <c r="F66" s="46"/>
      <c r="G66" s="46"/>
      <c r="H66" s="46"/>
      <c r="I66" s="46"/>
      <c r="J66" s="146"/>
      <c r="K66" s="168"/>
      <c r="L66" s="151"/>
      <c r="M66" s="4"/>
    </row>
    <row r="67" spans="2:13" ht="15">
      <c r="B67" s="46"/>
      <c r="C67" s="46"/>
      <c r="D67" s="46"/>
      <c r="E67" s="46"/>
      <c r="F67" s="46"/>
      <c r="G67" s="46"/>
      <c r="H67" s="46"/>
      <c r="I67" s="46"/>
      <c r="J67" s="158"/>
      <c r="K67" s="142"/>
      <c r="L67" s="159"/>
      <c r="M67" s="4"/>
    </row>
    <row r="68" spans="2:13" ht="15.75">
      <c r="B68" s="9"/>
      <c r="C68" s="10"/>
      <c r="D68" s="10"/>
      <c r="E68" s="10"/>
      <c r="F68" s="10"/>
      <c r="G68" s="11" t="s">
        <v>16</v>
      </c>
      <c r="H68" s="11"/>
      <c r="I68" s="108"/>
      <c r="J68" s="143" t="s">
        <v>112</v>
      </c>
      <c r="K68" s="143" t="s">
        <v>112</v>
      </c>
      <c r="L68" s="148"/>
      <c r="M68" s="4"/>
    </row>
    <row r="69" spans="2:13" ht="15.75">
      <c r="B69" s="47" t="s">
        <v>38</v>
      </c>
      <c r="C69" s="13"/>
      <c r="D69" s="13"/>
      <c r="E69" s="13"/>
      <c r="F69" s="13"/>
      <c r="G69" s="14" t="s">
        <v>43</v>
      </c>
      <c r="H69" s="14" t="s">
        <v>45</v>
      </c>
      <c r="I69" s="109" t="s">
        <v>17</v>
      </c>
      <c r="J69" s="145" t="s">
        <v>43</v>
      </c>
      <c r="K69" s="145" t="s">
        <v>45</v>
      </c>
      <c r="L69" s="160" t="s">
        <v>107</v>
      </c>
      <c r="M69" s="4"/>
    </row>
    <row r="70" spans="2:13" ht="15.75">
      <c r="B70" s="47" t="s">
        <v>7</v>
      </c>
      <c r="C70" s="13"/>
      <c r="D70" s="13"/>
      <c r="E70" s="13"/>
      <c r="F70" s="13"/>
      <c r="G70" s="14" t="s">
        <v>44</v>
      </c>
      <c r="H70" s="14" t="s">
        <v>46</v>
      </c>
      <c r="I70" s="109"/>
      <c r="J70" s="147" t="s">
        <v>55</v>
      </c>
      <c r="K70" s="147" t="s">
        <v>111</v>
      </c>
      <c r="L70" s="157" t="s">
        <v>16</v>
      </c>
      <c r="M70" s="4"/>
    </row>
    <row r="71" spans="2:13" ht="15.75">
      <c r="B71" s="48"/>
      <c r="C71" s="49"/>
      <c r="D71" s="49"/>
      <c r="E71" s="49"/>
      <c r="F71" s="49"/>
      <c r="G71" s="50">
        <v>2020</v>
      </c>
      <c r="H71" s="50">
        <v>2020</v>
      </c>
      <c r="I71" s="118">
        <v>2020</v>
      </c>
      <c r="J71" s="135">
        <v>2020</v>
      </c>
      <c r="K71" s="135">
        <v>2020</v>
      </c>
      <c r="L71" s="136">
        <v>2020</v>
      </c>
      <c r="M71" s="4"/>
    </row>
    <row r="72" spans="2:13" ht="15">
      <c r="B72" s="22" t="s">
        <v>39</v>
      </c>
      <c r="C72" s="23"/>
      <c r="D72" s="23"/>
      <c r="E72" s="23"/>
      <c r="F72" s="23"/>
      <c r="G72" s="24">
        <v>950000</v>
      </c>
      <c r="H72" s="27">
        <v>0</v>
      </c>
      <c r="I72" s="112">
        <v>950000</v>
      </c>
      <c r="J72" s="132">
        <v>-250000</v>
      </c>
      <c r="K72" s="132">
        <v>0</v>
      </c>
      <c r="L72" s="150">
        <v>700000</v>
      </c>
      <c r="M72" s="4"/>
    </row>
    <row r="73" spans="2:13" ht="15">
      <c r="B73" s="22" t="s">
        <v>40</v>
      </c>
      <c r="C73" s="23"/>
      <c r="D73" s="23"/>
      <c r="E73" s="23"/>
      <c r="F73" s="23"/>
      <c r="G73" s="27">
        <v>190000</v>
      </c>
      <c r="H73" s="27">
        <v>0</v>
      </c>
      <c r="I73" s="116">
        <f>G73+H73</f>
        <v>190000</v>
      </c>
      <c r="J73" s="132">
        <v>0</v>
      </c>
      <c r="K73" s="132">
        <v>0</v>
      </c>
      <c r="L73" s="150">
        <v>190000</v>
      </c>
      <c r="M73" s="4"/>
    </row>
    <row r="74" spans="2:13" ht="15">
      <c r="B74" s="22" t="s">
        <v>41</v>
      </c>
      <c r="C74" s="23"/>
      <c r="D74" s="23"/>
      <c r="E74" s="23"/>
      <c r="F74" s="23"/>
      <c r="G74" s="27">
        <v>35000</v>
      </c>
      <c r="H74" s="27">
        <v>0</v>
      </c>
      <c r="I74" s="116">
        <f>G74+H74</f>
        <v>35000</v>
      </c>
      <c r="J74" s="132">
        <v>0</v>
      </c>
      <c r="K74" s="132">
        <v>0</v>
      </c>
      <c r="L74" s="150">
        <v>35000</v>
      </c>
      <c r="M74" s="4"/>
    </row>
    <row r="75" spans="2:13" ht="15">
      <c r="B75" s="22" t="s">
        <v>42</v>
      </c>
      <c r="C75" s="23"/>
      <c r="D75" s="23"/>
      <c r="E75" s="23"/>
      <c r="F75" s="23"/>
      <c r="G75" s="24">
        <v>122000</v>
      </c>
      <c r="H75" s="27">
        <v>0</v>
      </c>
      <c r="I75" s="112">
        <f>G75+H75</f>
        <v>122000</v>
      </c>
      <c r="J75" s="132">
        <v>-12000</v>
      </c>
      <c r="K75" s="132">
        <v>0</v>
      </c>
      <c r="L75" s="150">
        <v>110000</v>
      </c>
      <c r="M75" s="4"/>
    </row>
    <row r="76" spans="2:13" ht="15">
      <c r="B76" s="22" t="s">
        <v>86</v>
      </c>
      <c r="C76" s="23"/>
      <c r="D76" s="23"/>
      <c r="E76" s="23"/>
      <c r="F76" s="23"/>
      <c r="G76" s="24">
        <v>50000</v>
      </c>
      <c r="H76" s="27">
        <v>0</v>
      </c>
      <c r="I76" s="112">
        <v>50000</v>
      </c>
      <c r="J76" s="132">
        <v>-10000</v>
      </c>
      <c r="K76" s="132">
        <v>0</v>
      </c>
      <c r="L76" s="150">
        <v>40000</v>
      </c>
      <c r="M76" s="4"/>
    </row>
    <row r="77" spans="2:13" ht="15">
      <c r="B77" s="22" t="s">
        <v>104</v>
      </c>
      <c r="C77" s="23"/>
      <c r="D77" s="23"/>
      <c r="E77" s="23"/>
      <c r="F77" s="23"/>
      <c r="G77" s="24">
        <v>50000</v>
      </c>
      <c r="H77" s="27">
        <v>0</v>
      </c>
      <c r="I77" s="112">
        <v>50000</v>
      </c>
      <c r="J77" s="132">
        <v>-30000</v>
      </c>
      <c r="K77" s="132">
        <v>0</v>
      </c>
      <c r="L77" s="150">
        <v>20000</v>
      </c>
      <c r="M77" s="4"/>
    </row>
    <row r="78" spans="2:13" ht="15.75">
      <c r="B78" s="15" t="s">
        <v>47</v>
      </c>
      <c r="C78" s="16"/>
      <c r="D78" s="16"/>
      <c r="E78" s="16"/>
      <c r="F78" s="16"/>
      <c r="G78" s="45">
        <f>SUM(G72:G77)</f>
        <v>1397000</v>
      </c>
      <c r="H78" s="45">
        <f>SUM(H72:H77)</f>
        <v>0</v>
      </c>
      <c r="I78" s="117">
        <f>SUM(I72:I77)</f>
        <v>1397000</v>
      </c>
      <c r="J78" s="117">
        <f>SUM(J72:J77)</f>
        <v>-302000</v>
      </c>
      <c r="K78" s="117">
        <v>0</v>
      </c>
      <c r="L78" s="117">
        <f>SUM(L72:L77)</f>
        <v>1095000</v>
      </c>
      <c r="M78" s="4"/>
    </row>
    <row r="79" spans="2:13" ht="15">
      <c r="B79" s="51"/>
      <c r="C79" s="51"/>
      <c r="D79" s="51"/>
      <c r="E79" s="51"/>
      <c r="F79" s="51"/>
      <c r="G79" s="51"/>
      <c r="H79" s="51"/>
      <c r="I79" s="51"/>
      <c r="J79" s="168"/>
      <c r="K79" s="168"/>
      <c r="L79" s="154"/>
      <c r="M79" s="4"/>
    </row>
    <row r="80" spans="2:13" ht="15">
      <c r="B80" s="46"/>
      <c r="C80" s="46"/>
      <c r="D80" s="46"/>
      <c r="E80" s="46"/>
      <c r="F80" s="46"/>
      <c r="G80" s="46"/>
      <c r="H80" s="46"/>
      <c r="I80" s="46"/>
      <c r="J80" s="142"/>
      <c r="K80" s="142"/>
      <c r="L80" s="156"/>
      <c r="M80" s="4"/>
    </row>
    <row r="81" spans="2:13" ht="15.75">
      <c r="B81" s="9"/>
      <c r="C81" s="10"/>
      <c r="D81" s="10"/>
      <c r="E81" s="10"/>
      <c r="F81" s="33"/>
      <c r="G81" s="11" t="s">
        <v>16</v>
      </c>
      <c r="H81" s="52"/>
      <c r="I81" s="32"/>
      <c r="J81" s="143" t="s">
        <v>109</v>
      </c>
      <c r="K81" s="143" t="s">
        <v>112</v>
      </c>
      <c r="L81" s="161"/>
      <c r="M81" s="4"/>
    </row>
    <row r="82" spans="2:13" ht="15.75">
      <c r="B82" s="47" t="s">
        <v>48</v>
      </c>
      <c r="C82" s="13"/>
      <c r="D82" s="13"/>
      <c r="E82" s="13"/>
      <c r="F82" s="53"/>
      <c r="G82" s="14" t="s">
        <v>43</v>
      </c>
      <c r="H82" s="14" t="s">
        <v>50</v>
      </c>
      <c r="I82" s="109" t="s">
        <v>17</v>
      </c>
      <c r="J82" s="145" t="s">
        <v>43</v>
      </c>
      <c r="K82" s="145" t="s">
        <v>113</v>
      </c>
      <c r="L82" s="160" t="s">
        <v>106</v>
      </c>
      <c r="M82" s="4"/>
    </row>
    <row r="83" spans="2:13" ht="15.75">
      <c r="B83" s="18" t="s">
        <v>49</v>
      </c>
      <c r="C83" s="19"/>
      <c r="D83" s="19"/>
      <c r="E83" s="19"/>
      <c r="F83" s="34"/>
      <c r="G83" s="35" t="s">
        <v>14</v>
      </c>
      <c r="H83" s="35" t="s">
        <v>46</v>
      </c>
      <c r="I83" s="18"/>
      <c r="J83" s="147" t="s">
        <v>14</v>
      </c>
      <c r="K83" s="147" t="s">
        <v>46</v>
      </c>
      <c r="L83" s="157" t="s">
        <v>16</v>
      </c>
      <c r="M83" s="4"/>
    </row>
    <row r="84" spans="2:13" ht="15.75">
      <c r="B84" s="55"/>
      <c r="C84" s="56"/>
      <c r="D84" s="56"/>
      <c r="E84" s="56"/>
      <c r="F84" s="56"/>
      <c r="G84" s="57">
        <v>2020</v>
      </c>
      <c r="H84" s="57">
        <v>2020</v>
      </c>
      <c r="I84" s="119">
        <v>2020</v>
      </c>
      <c r="J84" s="136">
        <v>2020</v>
      </c>
      <c r="K84" s="136">
        <v>2020</v>
      </c>
      <c r="L84" s="136">
        <v>2020</v>
      </c>
      <c r="M84" s="4"/>
    </row>
    <row r="85" spans="2:13" ht="15">
      <c r="B85" s="22" t="s">
        <v>51</v>
      </c>
      <c r="C85" s="23"/>
      <c r="D85" s="23"/>
      <c r="E85" s="23"/>
      <c r="F85" s="23"/>
      <c r="G85" s="27">
        <v>300000</v>
      </c>
      <c r="H85" s="27">
        <v>50000</v>
      </c>
      <c r="I85" s="116">
        <f>G85+H85</f>
        <v>350000</v>
      </c>
      <c r="J85" s="132">
        <v>-100000</v>
      </c>
      <c r="K85" s="132">
        <v>-30000</v>
      </c>
      <c r="L85" s="132">
        <f>I85+J85+K85</f>
        <v>220000</v>
      </c>
      <c r="M85" s="4"/>
    </row>
    <row r="86" spans="2:13" ht="15">
      <c r="B86" s="22" t="s">
        <v>74</v>
      </c>
      <c r="C86" s="23"/>
      <c r="D86" s="23"/>
      <c r="E86" s="23"/>
      <c r="F86" s="23"/>
      <c r="G86" s="27">
        <v>200000</v>
      </c>
      <c r="H86" s="27">
        <v>0</v>
      </c>
      <c r="I86" s="116">
        <f>G86+H86</f>
        <v>200000</v>
      </c>
      <c r="J86" s="132">
        <v>-79000</v>
      </c>
      <c r="K86" s="132">
        <v>0</v>
      </c>
      <c r="L86" s="132">
        <f aca="true" t="shared" si="1" ref="L86:L91">I86+J86+K86</f>
        <v>121000</v>
      </c>
      <c r="M86" s="4"/>
    </row>
    <row r="87" spans="2:13" ht="15">
      <c r="B87" s="22" t="s">
        <v>73</v>
      </c>
      <c r="C87" s="23"/>
      <c r="D87" s="23"/>
      <c r="E87" s="23"/>
      <c r="F87" s="23"/>
      <c r="G87" s="27">
        <v>139000</v>
      </c>
      <c r="H87" s="27">
        <v>0</v>
      </c>
      <c r="I87" s="116">
        <f>G87+H87</f>
        <v>139000</v>
      </c>
      <c r="J87" s="132">
        <v>0</v>
      </c>
      <c r="K87" s="132">
        <v>0</v>
      </c>
      <c r="L87" s="132">
        <f t="shared" si="1"/>
        <v>139000</v>
      </c>
      <c r="M87" s="4"/>
    </row>
    <row r="88" spans="2:13" ht="15">
      <c r="B88" s="22" t="s">
        <v>52</v>
      </c>
      <c r="C88" s="23"/>
      <c r="D88" s="23"/>
      <c r="E88" s="23"/>
      <c r="F88" s="23"/>
      <c r="G88" s="27">
        <v>100000</v>
      </c>
      <c r="H88" s="27">
        <v>0</v>
      </c>
      <c r="I88" s="116">
        <f>G88+H88</f>
        <v>100000</v>
      </c>
      <c r="J88" s="132">
        <v>-20000</v>
      </c>
      <c r="K88" s="132">
        <v>0</v>
      </c>
      <c r="L88" s="132">
        <f t="shared" si="1"/>
        <v>80000</v>
      </c>
      <c r="M88" s="4"/>
    </row>
    <row r="89" spans="2:13" ht="15">
      <c r="B89" s="22" t="s">
        <v>53</v>
      </c>
      <c r="C89" s="23"/>
      <c r="D89" s="23"/>
      <c r="E89" s="23"/>
      <c r="F89" s="23"/>
      <c r="G89" s="27">
        <v>60000</v>
      </c>
      <c r="H89" s="27">
        <v>0</v>
      </c>
      <c r="I89" s="116">
        <f>G89+H89</f>
        <v>60000</v>
      </c>
      <c r="J89" s="132">
        <v>0</v>
      </c>
      <c r="K89" s="132">
        <v>0</v>
      </c>
      <c r="L89" s="132">
        <f t="shared" si="1"/>
        <v>60000</v>
      </c>
      <c r="M89" s="4"/>
    </row>
    <row r="90" spans="2:13" ht="15">
      <c r="B90" s="58"/>
      <c r="C90" s="59"/>
      <c r="D90" s="59"/>
      <c r="E90" s="59"/>
      <c r="F90" s="59"/>
      <c r="G90" s="24"/>
      <c r="H90" s="24"/>
      <c r="I90" s="112"/>
      <c r="J90" s="132"/>
      <c r="K90" s="132"/>
      <c r="L90" s="132"/>
      <c r="M90" s="4"/>
    </row>
    <row r="91" spans="2:13" ht="15.75">
      <c r="B91" s="9" t="s">
        <v>19</v>
      </c>
      <c r="C91" s="10"/>
      <c r="D91" s="10"/>
      <c r="E91" s="10"/>
      <c r="F91" s="10"/>
      <c r="G91" s="60">
        <f>SUM(G85:G90)</f>
        <v>799000</v>
      </c>
      <c r="H91" s="60">
        <f>SUM(H85:H90)</f>
        <v>50000</v>
      </c>
      <c r="I91" s="120">
        <f>SUM(I85:I90)</f>
        <v>849000</v>
      </c>
      <c r="J91" s="189">
        <f>SUM(J85:J90)</f>
        <v>-199000</v>
      </c>
      <c r="K91" s="189">
        <f>SUM(K85:K90)</f>
        <v>-30000</v>
      </c>
      <c r="L91" s="138">
        <f t="shared" si="1"/>
        <v>620000</v>
      </c>
      <c r="M91" s="4"/>
    </row>
    <row r="92" spans="2:13" ht="15">
      <c r="B92" s="46"/>
      <c r="C92" s="46"/>
      <c r="D92" s="46"/>
      <c r="E92" s="46"/>
      <c r="F92" s="46"/>
      <c r="G92" s="46"/>
      <c r="H92" s="46"/>
      <c r="I92" s="46"/>
      <c r="J92" s="165"/>
      <c r="K92" s="165"/>
      <c r="L92" s="166"/>
      <c r="M92" s="4"/>
    </row>
    <row r="93" spans="2:13" ht="15.75">
      <c r="B93" s="12"/>
      <c r="C93" s="13"/>
      <c r="D93" s="13"/>
      <c r="E93" s="13"/>
      <c r="F93" s="13"/>
      <c r="G93" s="14" t="s">
        <v>12</v>
      </c>
      <c r="H93" s="61"/>
      <c r="I93" s="47"/>
      <c r="J93" s="143" t="s">
        <v>112</v>
      </c>
      <c r="K93" s="182" t="s">
        <v>109</v>
      </c>
      <c r="L93" s="164"/>
      <c r="M93" s="4"/>
    </row>
    <row r="94" spans="2:13" ht="15.75">
      <c r="B94" s="47" t="s">
        <v>48</v>
      </c>
      <c r="C94" s="13"/>
      <c r="D94" s="13"/>
      <c r="E94" s="13"/>
      <c r="F94" s="13"/>
      <c r="G94" s="14" t="s">
        <v>43</v>
      </c>
      <c r="H94" s="14" t="s">
        <v>45</v>
      </c>
      <c r="I94" s="109" t="s">
        <v>17</v>
      </c>
      <c r="J94" s="145" t="s">
        <v>63</v>
      </c>
      <c r="K94" s="181" t="s">
        <v>45</v>
      </c>
      <c r="L94" s="153" t="s">
        <v>106</v>
      </c>
      <c r="M94" s="4"/>
    </row>
    <row r="95" spans="2:13" ht="15.75">
      <c r="B95" s="18" t="s">
        <v>54</v>
      </c>
      <c r="C95" s="19"/>
      <c r="D95" s="19"/>
      <c r="E95" s="19"/>
      <c r="F95" s="19"/>
      <c r="G95" s="35" t="s">
        <v>55</v>
      </c>
      <c r="H95" s="35" t="s">
        <v>46</v>
      </c>
      <c r="I95" s="18"/>
      <c r="J95" s="144" t="s">
        <v>55</v>
      </c>
      <c r="K95" s="163" t="s">
        <v>46</v>
      </c>
      <c r="L95" s="163" t="s">
        <v>16</v>
      </c>
      <c r="M95" s="4"/>
    </row>
    <row r="96" spans="2:13" ht="15.75">
      <c r="B96" s="62"/>
      <c r="C96" s="63"/>
      <c r="D96" s="63"/>
      <c r="E96" s="63"/>
      <c r="F96" s="63"/>
      <c r="G96" s="64">
        <v>2020</v>
      </c>
      <c r="H96" s="64">
        <v>2020</v>
      </c>
      <c r="I96" s="121">
        <v>2020</v>
      </c>
      <c r="J96" s="136">
        <v>2020</v>
      </c>
      <c r="K96" s="167">
        <v>2020</v>
      </c>
      <c r="L96" s="167">
        <v>2020</v>
      </c>
      <c r="M96" s="4"/>
    </row>
    <row r="97" spans="2:13" ht="15">
      <c r="B97" s="22" t="s">
        <v>82</v>
      </c>
      <c r="C97" s="23"/>
      <c r="D97" s="23"/>
      <c r="E97" s="23"/>
      <c r="F97" s="29"/>
      <c r="G97" s="27">
        <v>2003000</v>
      </c>
      <c r="H97" s="27">
        <v>0</v>
      </c>
      <c r="I97" s="116">
        <v>2003000</v>
      </c>
      <c r="J97" s="132">
        <v>-129000</v>
      </c>
      <c r="K97" s="132">
        <v>0</v>
      </c>
      <c r="L97" s="150">
        <v>1874000</v>
      </c>
      <c r="M97" s="4"/>
    </row>
    <row r="98" spans="2:13" ht="15.75">
      <c r="B98" s="22" t="s">
        <v>79</v>
      </c>
      <c r="C98" s="23"/>
      <c r="D98" s="23"/>
      <c r="E98" s="23"/>
      <c r="F98" s="29"/>
      <c r="G98" s="27">
        <v>0</v>
      </c>
      <c r="H98" s="28">
        <f>H99+H100+H101+H102+H103+H104</f>
        <v>180000</v>
      </c>
      <c r="I98" s="114">
        <f>I99+I100+I101+I102+I103+I104</f>
        <v>180000</v>
      </c>
      <c r="J98" s="133">
        <v>0</v>
      </c>
      <c r="K98" s="133">
        <v>0</v>
      </c>
      <c r="L98" s="133">
        <v>180000</v>
      </c>
      <c r="M98" s="4"/>
    </row>
    <row r="99" spans="2:13" ht="15">
      <c r="B99" s="22"/>
      <c r="C99" s="23" t="s">
        <v>75</v>
      </c>
      <c r="D99" s="23"/>
      <c r="E99" s="23"/>
      <c r="F99" s="29"/>
      <c r="G99" s="27">
        <v>0</v>
      </c>
      <c r="H99" s="27">
        <v>20000</v>
      </c>
      <c r="I99" s="116">
        <v>20000</v>
      </c>
      <c r="J99" s="132">
        <v>0</v>
      </c>
      <c r="K99" s="132">
        <v>0</v>
      </c>
      <c r="L99" s="150">
        <v>20000</v>
      </c>
      <c r="M99" s="4"/>
    </row>
    <row r="100" spans="2:13" ht="15">
      <c r="B100" s="22"/>
      <c r="C100" s="23" t="s">
        <v>76</v>
      </c>
      <c r="D100" s="23"/>
      <c r="E100" s="23"/>
      <c r="F100" s="29"/>
      <c r="G100" s="27">
        <v>0</v>
      </c>
      <c r="H100" s="27">
        <v>8000</v>
      </c>
      <c r="I100" s="116">
        <v>8000</v>
      </c>
      <c r="J100" s="132">
        <v>0</v>
      </c>
      <c r="K100" s="132">
        <v>0</v>
      </c>
      <c r="L100" s="150">
        <v>8000</v>
      </c>
      <c r="M100" s="4"/>
    </row>
    <row r="101" spans="2:13" ht="15">
      <c r="B101" s="22"/>
      <c r="C101" s="23" t="s">
        <v>81</v>
      </c>
      <c r="D101" s="23"/>
      <c r="E101" s="23"/>
      <c r="F101" s="29"/>
      <c r="G101" s="27">
        <v>0</v>
      </c>
      <c r="H101" s="27">
        <v>20000</v>
      </c>
      <c r="I101" s="116">
        <v>20000</v>
      </c>
      <c r="J101" s="132">
        <v>0</v>
      </c>
      <c r="K101" s="132">
        <v>0</v>
      </c>
      <c r="L101" s="150">
        <v>20000</v>
      </c>
      <c r="M101" s="4"/>
    </row>
    <row r="102" spans="2:13" ht="15">
      <c r="B102" s="22"/>
      <c r="C102" s="23" t="s">
        <v>80</v>
      </c>
      <c r="D102" s="23"/>
      <c r="E102" s="23"/>
      <c r="F102" s="29"/>
      <c r="G102" s="27">
        <v>0</v>
      </c>
      <c r="H102" s="27">
        <v>55000</v>
      </c>
      <c r="I102" s="116">
        <v>55000</v>
      </c>
      <c r="J102" s="132">
        <v>0</v>
      </c>
      <c r="K102" s="132">
        <v>0</v>
      </c>
      <c r="L102" s="150">
        <v>55000</v>
      </c>
      <c r="M102" s="4"/>
    </row>
    <row r="103" spans="2:13" ht="15">
      <c r="B103" s="22"/>
      <c r="C103" s="23" t="s">
        <v>87</v>
      </c>
      <c r="D103" s="23"/>
      <c r="E103" s="23"/>
      <c r="F103" s="29"/>
      <c r="G103" s="27">
        <v>0</v>
      </c>
      <c r="H103" s="27">
        <v>7000</v>
      </c>
      <c r="I103" s="116">
        <v>7000</v>
      </c>
      <c r="J103" s="132">
        <v>0</v>
      </c>
      <c r="K103" s="132">
        <v>0</v>
      </c>
      <c r="L103" s="150">
        <v>7000</v>
      </c>
      <c r="M103" s="4"/>
    </row>
    <row r="104" spans="2:13" ht="15">
      <c r="B104" s="22"/>
      <c r="C104" s="23" t="s">
        <v>108</v>
      </c>
      <c r="D104" s="23"/>
      <c r="E104" s="23"/>
      <c r="F104" s="29"/>
      <c r="G104" s="27">
        <v>0</v>
      </c>
      <c r="H104" s="27">
        <v>70000</v>
      </c>
      <c r="I104" s="116">
        <v>70000</v>
      </c>
      <c r="J104" s="132">
        <v>0</v>
      </c>
      <c r="K104" s="132">
        <v>0</v>
      </c>
      <c r="L104" s="150">
        <v>70000</v>
      </c>
      <c r="M104" s="4"/>
    </row>
    <row r="105" spans="2:13" ht="15.75">
      <c r="B105" s="15" t="s">
        <v>56</v>
      </c>
      <c r="C105" s="16"/>
      <c r="D105" s="16"/>
      <c r="E105" s="16"/>
      <c r="F105" s="37"/>
      <c r="G105" s="45">
        <f>G97+G98</f>
        <v>2003000</v>
      </c>
      <c r="H105" s="45">
        <f>H97+H98</f>
        <v>180000</v>
      </c>
      <c r="I105" s="117">
        <f>I97+I98</f>
        <v>2183000</v>
      </c>
      <c r="J105" s="117">
        <f>J97+J98</f>
        <v>-129000</v>
      </c>
      <c r="K105" s="117">
        <v>0</v>
      </c>
      <c r="L105" s="117">
        <f>L97+L98</f>
        <v>2054000</v>
      </c>
      <c r="M105" s="4"/>
    </row>
    <row r="106" spans="2:13" ht="15">
      <c r="B106" s="51"/>
      <c r="C106" s="51"/>
      <c r="D106" s="51"/>
      <c r="E106" s="51"/>
      <c r="F106" s="51"/>
      <c r="G106" s="51"/>
      <c r="H106" s="51"/>
      <c r="I106" s="51"/>
      <c r="J106" s="168"/>
      <c r="K106" s="168"/>
      <c r="L106" s="154"/>
      <c r="M106" s="4"/>
    </row>
    <row r="107" spans="2:13" ht="15">
      <c r="B107" s="46"/>
      <c r="C107" s="46"/>
      <c r="D107" s="46"/>
      <c r="E107" s="46"/>
      <c r="F107" s="46"/>
      <c r="G107" s="46"/>
      <c r="H107" s="46"/>
      <c r="I107" s="46"/>
      <c r="J107" s="169"/>
      <c r="K107" s="169"/>
      <c r="L107" s="155"/>
      <c r="M107" s="4"/>
    </row>
    <row r="108" spans="2:13" ht="15">
      <c r="B108" s="46"/>
      <c r="C108" s="46"/>
      <c r="D108" s="46"/>
      <c r="E108" s="46"/>
      <c r="F108" s="46"/>
      <c r="G108" s="46"/>
      <c r="H108" s="46"/>
      <c r="I108" s="46"/>
      <c r="J108" s="169"/>
      <c r="K108" s="169"/>
      <c r="L108" s="155"/>
      <c r="M108" s="4"/>
    </row>
    <row r="109" spans="2:13" ht="15">
      <c r="B109" s="65"/>
      <c r="C109" s="65"/>
      <c r="D109" s="65"/>
      <c r="E109" s="65"/>
      <c r="F109" s="65"/>
      <c r="G109" s="65"/>
      <c r="H109" s="65"/>
      <c r="I109" s="65"/>
      <c r="J109" s="142"/>
      <c r="K109" s="142"/>
      <c r="L109" s="156"/>
      <c r="M109" s="4"/>
    </row>
    <row r="110" spans="2:13" ht="15.75">
      <c r="B110" s="9"/>
      <c r="C110" s="10"/>
      <c r="D110" s="10"/>
      <c r="E110" s="10"/>
      <c r="F110" s="10"/>
      <c r="G110" s="11" t="s">
        <v>16</v>
      </c>
      <c r="H110" s="11"/>
      <c r="I110" s="108"/>
      <c r="J110" s="143" t="s">
        <v>112</v>
      </c>
      <c r="K110" s="143" t="s">
        <v>112</v>
      </c>
      <c r="L110" s="152"/>
      <c r="M110" s="4"/>
    </row>
    <row r="111" spans="2:13" ht="15.75">
      <c r="B111" s="47" t="s">
        <v>48</v>
      </c>
      <c r="C111" s="13"/>
      <c r="D111" s="13"/>
      <c r="E111" s="13"/>
      <c r="F111" s="13"/>
      <c r="G111" s="14" t="s">
        <v>63</v>
      </c>
      <c r="H111" s="14" t="s">
        <v>45</v>
      </c>
      <c r="I111" s="109" t="s">
        <v>17</v>
      </c>
      <c r="J111" s="145" t="s">
        <v>43</v>
      </c>
      <c r="K111" s="181" t="s">
        <v>45</v>
      </c>
      <c r="L111" s="153" t="s">
        <v>106</v>
      </c>
      <c r="M111" s="4"/>
    </row>
    <row r="112" spans="2:13" ht="15.75">
      <c r="B112" s="18" t="s">
        <v>57</v>
      </c>
      <c r="C112" s="66"/>
      <c r="D112" s="19"/>
      <c r="E112" s="19"/>
      <c r="F112" s="19"/>
      <c r="G112" s="35" t="s">
        <v>55</v>
      </c>
      <c r="H112" s="35" t="s">
        <v>46</v>
      </c>
      <c r="I112" s="115"/>
      <c r="J112" s="144" t="s">
        <v>55</v>
      </c>
      <c r="K112" s="144" t="s">
        <v>111</v>
      </c>
      <c r="L112" s="144" t="s">
        <v>16</v>
      </c>
      <c r="M112" s="4"/>
    </row>
    <row r="113" spans="2:13" ht="15.75">
      <c r="B113" s="18"/>
      <c r="C113" s="66"/>
      <c r="D113" s="19"/>
      <c r="E113" s="19"/>
      <c r="F113" s="19"/>
      <c r="G113" s="35">
        <v>2020</v>
      </c>
      <c r="H113" s="35">
        <v>2020</v>
      </c>
      <c r="I113" s="115">
        <v>2020</v>
      </c>
      <c r="J113" s="136">
        <v>2020</v>
      </c>
      <c r="K113" s="136">
        <v>2020</v>
      </c>
      <c r="L113" s="136">
        <v>2020</v>
      </c>
      <c r="M113" s="4"/>
    </row>
    <row r="114" spans="2:13" ht="15">
      <c r="B114" s="22" t="s">
        <v>58</v>
      </c>
      <c r="C114" s="23"/>
      <c r="D114" s="23"/>
      <c r="E114" s="23"/>
      <c r="F114" s="29"/>
      <c r="G114" s="27">
        <v>80000</v>
      </c>
      <c r="H114" s="27">
        <v>0</v>
      </c>
      <c r="I114" s="116">
        <f>G114+H114</f>
        <v>80000</v>
      </c>
      <c r="J114" s="132">
        <v>0</v>
      </c>
      <c r="K114" s="132">
        <v>0</v>
      </c>
      <c r="L114" s="132">
        <f>I114+J114+K114</f>
        <v>80000</v>
      </c>
      <c r="M114" s="4"/>
    </row>
    <row r="115" spans="2:13" ht="15">
      <c r="B115" s="22" t="s">
        <v>59</v>
      </c>
      <c r="C115" s="23"/>
      <c r="D115" s="23"/>
      <c r="E115" s="23"/>
      <c r="F115" s="29"/>
      <c r="G115" s="27">
        <v>110500</v>
      </c>
      <c r="H115" s="27">
        <v>100000</v>
      </c>
      <c r="I115" s="116">
        <f>G115+H115</f>
        <v>210500</v>
      </c>
      <c r="J115" s="132">
        <v>-47000</v>
      </c>
      <c r="K115" s="132">
        <v>-50000</v>
      </c>
      <c r="L115" s="132">
        <f>I115+J115+K115</f>
        <v>113500</v>
      </c>
      <c r="M115" s="4"/>
    </row>
    <row r="116" spans="2:13" ht="15">
      <c r="B116" s="22" t="s">
        <v>60</v>
      </c>
      <c r="C116" s="23"/>
      <c r="D116" s="23"/>
      <c r="E116" s="23"/>
      <c r="F116" s="29"/>
      <c r="G116" s="27">
        <v>140000</v>
      </c>
      <c r="H116" s="27">
        <v>0</v>
      </c>
      <c r="I116" s="116">
        <v>140000</v>
      </c>
      <c r="J116" s="132">
        <v>-80000</v>
      </c>
      <c r="K116" s="132">
        <v>0</v>
      </c>
      <c r="L116" s="132">
        <f>I116+J116+K116</f>
        <v>60000</v>
      </c>
      <c r="M116" s="4"/>
    </row>
    <row r="117" spans="2:13" ht="15">
      <c r="B117" s="22" t="s">
        <v>61</v>
      </c>
      <c r="C117" s="23"/>
      <c r="D117" s="23"/>
      <c r="E117" s="23"/>
      <c r="F117" s="29"/>
      <c r="G117" s="27">
        <v>282000</v>
      </c>
      <c r="H117" s="27">
        <v>50000</v>
      </c>
      <c r="I117" s="116">
        <f>G117+H117</f>
        <v>332000</v>
      </c>
      <c r="J117" s="132">
        <v>-50000</v>
      </c>
      <c r="K117" s="132">
        <v>-50000</v>
      </c>
      <c r="L117" s="132">
        <v>232000</v>
      </c>
      <c r="M117" s="4"/>
    </row>
    <row r="118" spans="2:13" ht="15">
      <c r="B118" s="22" t="s">
        <v>62</v>
      </c>
      <c r="C118" s="23"/>
      <c r="D118" s="23"/>
      <c r="E118" s="23"/>
      <c r="F118" s="29"/>
      <c r="G118" s="27">
        <v>30000</v>
      </c>
      <c r="H118" s="27">
        <v>0</v>
      </c>
      <c r="I118" s="116">
        <v>30000</v>
      </c>
      <c r="J118" s="132">
        <v>0</v>
      </c>
      <c r="K118" s="132">
        <v>0</v>
      </c>
      <c r="L118" s="132">
        <f>I118+J118+K118</f>
        <v>30000</v>
      </c>
      <c r="M118" s="4"/>
    </row>
    <row r="119" spans="2:13" ht="15">
      <c r="B119" s="22" t="s">
        <v>91</v>
      </c>
      <c r="C119" s="23"/>
      <c r="D119" s="23"/>
      <c r="E119" s="23"/>
      <c r="F119" s="29"/>
      <c r="G119" s="27">
        <v>65000</v>
      </c>
      <c r="H119" s="27">
        <v>0</v>
      </c>
      <c r="I119" s="116">
        <v>65000</v>
      </c>
      <c r="J119" s="132">
        <v>0</v>
      </c>
      <c r="K119" s="132">
        <v>0</v>
      </c>
      <c r="L119" s="132">
        <f>I119+J119+K119</f>
        <v>65000</v>
      </c>
      <c r="M119" s="4"/>
    </row>
    <row r="120" spans="2:13" ht="15.75">
      <c r="B120" s="55" t="s">
        <v>56</v>
      </c>
      <c r="C120" s="56"/>
      <c r="D120" s="56"/>
      <c r="E120" s="56"/>
      <c r="F120" s="67"/>
      <c r="G120" s="68">
        <f>SUM(G114:G119)</f>
        <v>707500</v>
      </c>
      <c r="H120" s="68">
        <f>H114+H115+H116+H117+H118+H119</f>
        <v>150000</v>
      </c>
      <c r="I120" s="122">
        <f>SUM(I114:I119)</f>
        <v>857500</v>
      </c>
      <c r="J120" s="122">
        <f>SUM(J114:J119)</f>
        <v>-177000</v>
      </c>
      <c r="K120" s="122">
        <f>SUM(K114:K119)</f>
        <v>-100000</v>
      </c>
      <c r="L120" s="122">
        <f>SUM(L114:L119)</f>
        <v>580500</v>
      </c>
      <c r="M120" s="4"/>
    </row>
    <row r="121" spans="2:13" ht="15.75">
      <c r="B121" s="69"/>
      <c r="C121" s="69"/>
      <c r="D121" s="69"/>
      <c r="E121" s="69"/>
      <c r="F121" s="69"/>
      <c r="G121" s="70"/>
      <c r="H121" s="70"/>
      <c r="I121" s="70"/>
      <c r="J121" s="141"/>
      <c r="K121" s="141"/>
      <c r="L121" s="171"/>
      <c r="M121" s="4"/>
    </row>
    <row r="122" spans="2:13" ht="15.75">
      <c r="B122" s="69"/>
      <c r="C122" s="69"/>
      <c r="D122" s="69"/>
      <c r="E122" s="69"/>
      <c r="F122" s="69"/>
      <c r="G122" s="70"/>
      <c r="H122" s="70"/>
      <c r="I122" s="70"/>
      <c r="J122" s="31"/>
      <c r="K122" s="31"/>
      <c r="L122" s="172"/>
      <c r="M122" s="4"/>
    </row>
    <row r="123" spans="2:13" ht="15">
      <c r="B123" s="1"/>
      <c r="C123" s="1"/>
      <c r="D123" s="1"/>
      <c r="E123" s="1"/>
      <c r="F123" s="1"/>
      <c r="G123" s="1"/>
      <c r="H123" s="1"/>
      <c r="I123" s="1"/>
      <c r="J123" s="142"/>
      <c r="K123" s="142"/>
      <c r="L123" s="159"/>
      <c r="M123" s="4"/>
    </row>
    <row r="124" spans="2:13" ht="15.75">
      <c r="B124" s="9"/>
      <c r="C124" s="10"/>
      <c r="D124" s="10"/>
      <c r="E124" s="10"/>
      <c r="F124" s="10"/>
      <c r="G124" s="11" t="s">
        <v>16</v>
      </c>
      <c r="H124" s="11"/>
      <c r="I124" s="108"/>
      <c r="J124" s="143" t="s">
        <v>112</v>
      </c>
      <c r="K124" s="182" t="s">
        <v>109</v>
      </c>
      <c r="L124" s="162"/>
      <c r="M124" s="4"/>
    </row>
    <row r="125" spans="2:13" ht="15.75">
      <c r="B125" s="47" t="s">
        <v>48</v>
      </c>
      <c r="C125" s="13"/>
      <c r="D125" s="13"/>
      <c r="E125" s="13"/>
      <c r="F125" s="13"/>
      <c r="G125" s="14" t="s">
        <v>43</v>
      </c>
      <c r="H125" s="14" t="s">
        <v>50</v>
      </c>
      <c r="I125" s="109" t="s">
        <v>17</v>
      </c>
      <c r="J125" s="145" t="s">
        <v>43</v>
      </c>
      <c r="K125" s="181" t="s">
        <v>50</v>
      </c>
      <c r="L125" s="153" t="s">
        <v>106</v>
      </c>
      <c r="M125" s="4"/>
    </row>
    <row r="126" spans="2:13" ht="15.75">
      <c r="B126" s="18" t="s">
        <v>64</v>
      </c>
      <c r="C126" s="19"/>
      <c r="D126" s="19"/>
      <c r="E126" s="19"/>
      <c r="F126" s="19"/>
      <c r="G126" s="35" t="s">
        <v>55</v>
      </c>
      <c r="H126" s="35" t="s">
        <v>46</v>
      </c>
      <c r="I126" s="115"/>
      <c r="J126" s="64" t="s">
        <v>55</v>
      </c>
      <c r="K126" s="183" t="s">
        <v>111</v>
      </c>
      <c r="L126" s="163" t="s">
        <v>16</v>
      </c>
      <c r="M126" s="4"/>
    </row>
    <row r="127" spans="2:13" ht="15.75">
      <c r="B127" s="47"/>
      <c r="C127" s="13"/>
      <c r="D127" s="13"/>
      <c r="E127" s="13"/>
      <c r="F127" s="13"/>
      <c r="G127" s="35">
        <v>2020</v>
      </c>
      <c r="H127" s="35">
        <v>2020</v>
      </c>
      <c r="I127" s="115">
        <v>2020</v>
      </c>
      <c r="J127" s="135">
        <v>2020</v>
      </c>
      <c r="K127" s="135">
        <v>2020</v>
      </c>
      <c r="L127" s="136">
        <v>2020</v>
      </c>
      <c r="M127" s="4"/>
    </row>
    <row r="128" spans="2:13" ht="15">
      <c r="B128" s="71" t="s">
        <v>10</v>
      </c>
      <c r="C128" s="51"/>
      <c r="D128" s="51"/>
      <c r="E128" s="51"/>
      <c r="F128" s="72"/>
      <c r="G128" s="27">
        <v>250000</v>
      </c>
      <c r="H128" s="27">
        <v>0</v>
      </c>
      <c r="I128" s="116">
        <v>250000</v>
      </c>
      <c r="J128" s="132">
        <v>200000</v>
      </c>
      <c r="K128" s="132">
        <v>0</v>
      </c>
      <c r="L128" s="150">
        <v>450000</v>
      </c>
      <c r="M128" s="4"/>
    </row>
    <row r="129" spans="2:13" ht="15.75">
      <c r="B129" s="55" t="s">
        <v>56</v>
      </c>
      <c r="C129" s="56"/>
      <c r="D129" s="56"/>
      <c r="E129" s="56"/>
      <c r="F129" s="67"/>
      <c r="G129" s="138">
        <v>250000</v>
      </c>
      <c r="H129" s="188">
        <v>0</v>
      </c>
      <c r="I129" s="122">
        <v>250000</v>
      </c>
      <c r="J129" s="138">
        <v>200000</v>
      </c>
      <c r="K129" s="138">
        <v>0</v>
      </c>
      <c r="L129" s="191">
        <v>450000</v>
      </c>
      <c r="M129" s="4"/>
    </row>
    <row r="130" spans="2:13" ht="15.75">
      <c r="B130" s="22"/>
      <c r="C130" s="23"/>
      <c r="D130" s="23"/>
      <c r="E130" s="23"/>
      <c r="F130" s="23"/>
      <c r="G130" s="73"/>
      <c r="H130" s="42"/>
      <c r="I130" s="73"/>
      <c r="J130" s="173"/>
      <c r="K130" s="173"/>
      <c r="L130" s="174"/>
      <c r="M130" s="4"/>
    </row>
    <row r="131" spans="2:13" ht="15.75">
      <c r="B131" s="32"/>
      <c r="C131" s="10"/>
      <c r="D131" s="10"/>
      <c r="E131" s="10"/>
      <c r="F131" s="33"/>
      <c r="G131" s="74" t="s">
        <v>16</v>
      </c>
      <c r="H131" s="74"/>
      <c r="I131" s="123"/>
      <c r="J131" s="88" t="s">
        <v>109</v>
      </c>
      <c r="K131" s="184" t="s">
        <v>112</v>
      </c>
      <c r="L131" s="162"/>
      <c r="M131" s="4"/>
    </row>
    <row r="132" spans="2:13" ht="15.75">
      <c r="B132" s="47" t="s">
        <v>48</v>
      </c>
      <c r="C132" s="13"/>
      <c r="D132" s="13"/>
      <c r="E132" s="13"/>
      <c r="F132" s="53"/>
      <c r="G132" s="75" t="s">
        <v>63</v>
      </c>
      <c r="H132" s="75" t="s">
        <v>45</v>
      </c>
      <c r="I132" s="124" t="s">
        <v>17</v>
      </c>
      <c r="J132" s="176" t="s">
        <v>43</v>
      </c>
      <c r="K132" s="185" t="s">
        <v>45</v>
      </c>
      <c r="L132" s="153" t="s">
        <v>106</v>
      </c>
      <c r="M132" s="4"/>
    </row>
    <row r="133" spans="2:13" ht="15.75">
      <c r="B133" s="18" t="s">
        <v>11</v>
      </c>
      <c r="C133" s="19"/>
      <c r="D133" s="19"/>
      <c r="E133" s="34"/>
      <c r="F133" s="21"/>
      <c r="G133" s="76" t="s">
        <v>55</v>
      </c>
      <c r="H133" s="76" t="s">
        <v>46</v>
      </c>
      <c r="I133" s="125"/>
      <c r="J133" s="96" t="s">
        <v>55</v>
      </c>
      <c r="K133" s="186" t="s">
        <v>46</v>
      </c>
      <c r="L133" s="175" t="s">
        <v>16</v>
      </c>
      <c r="M133" s="4"/>
    </row>
    <row r="134" spans="2:13" ht="15.75">
      <c r="B134" s="77"/>
      <c r="C134" s="78"/>
      <c r="D134" s="78"/>
      <c r="E134" s="78"/>
      <c r="F134" s="78"/>
      <c r="G134" s="79">
        <v>2020</v>
      </c>
      <c r="H134" s="79">
        <v>2020</v>
      </c>
      <c r="I134" s="126">
        <v>2020</v>
      </c>
      <c r="J134" s="140">
        <v>2020</v>
      </c>
      <c r="K134" s="140">
        <v>2020</v>
      </c>
      <c r="L134" s="140">
        <v>2020</v>
      </c>
      <c r="M134" s="4"/>
    </row>
    <row r="135" spans="2:13" ht="15">
      <c r="B135" s="22" t="s">
        <v>11</v>
      </c>
      <c r="C135" s="23"/>
      <c r="D135" s="23"/>
      <c r="E135" s="23"/>
      <c r="F135" s="23"/>
      <c r="G135" s="27">
        <v>200000</v>
      </c>
      <c r="H135" s="27">
        <v>0</v>
      </c>
      <c r="I135" s="116">
        <v>200000</v>
      </c>
      <c r="J135" s="132">
        <v>-200000</v>
      </c>
      <c r="K135" s="132">
        <v>0</v>
      </c>
      <c r="L135" s="132">
        <v>0</v>
      </c>
      <c r="M135" s="4"/>
    </row>
    <row r="136" spans="2:13" ht="15.75">
      <c r="B136" s="55" t="s">
        <v>56</v>
      </c>
      <c r="C136" s="56"/>
      <c r="D136" s="56"/>
      <c r="E136" s="56"/>
      <c r="F136" s="67"/>
      <c r="G136" s="138">
        <v>200000</v>
      </c>
      <c r="H136" s="188">
        <v>0</v>
      </c>
      <c r="I136" s="122">
        <v>200000</v>
      </c>
      <c r="J136" s="138">
        <v>-200000</v>
      </c>
      <c r="K136" s="138">
        <v>0</v>
      </c>
      <c r="L136" s="138">
        <v>0</v>
      </c>
      <c r="M136" s="4"/>
    </row>
    <row r="137" spans="2:13" ht="15.75">
      <c r="B137" s="51"/>
      <c r="C137" s="51"/>
      <c r="D137" s="51"/>
      <c r="E137" s="51"/>
      <c r="F137" s="51"/>
      <c r="G137" s="80"/>
      <c r="H137" s="81"/>
      <c r="I137" s="80"/>
      <c r="J137" s="170"/>
      <c r="K137" s="141"/>
      <c r="L137" s="151"/>
      <c r="M137" s="4"/>
    </row>
    <row r="138" spans="2:13" ht="15.75">
      <c r="B138" s="82"/>
      <c r="C138" s="82"/>
      <c r="D138" s="82"/>
      <c r="E138" s="82"/>
      <c r="F138" s="82"/>
      <c r="G138" s="83"/>
      <c r="H138" s="83"/>
      <c r="I138" s="83"/>
      <c r="J138" s="177"/>
      <c r="K138" s="187"/>
      <c r="L138" s="178"/>
      <c r="M138" s="5"/>
    </row>
    <row r="139" spans="2:13" ht="15.75">
      <c r="B139" s="84"/>
      <c r="C139" s="85"/>
      <c r="D139" s="85"/>
      <c r="E139" s="86"/>
      <c r="F139" s="87"/>
      <c r="G139" s="88" t="s">
        <v>16</v>
      </c>
      <c r="H139" s="88"/>
      <c r="I139" s="127"/>
      <c r="J139" s="88" t="s">
        <v>112</v>
      </c>
      <c r="K139" s="184" t="s">
        <v>112</v>
      </c>
      <c r="L139" s="162"/>
      <c r="M139" s="5"/>
    </row>
    <row r="140" spans="2:13" ht="15.75">
      <c r="B140" s="89" t="s">
        <v>88</v>
      </c>
      <c r="C140" s="90"/>
      <c r="D140" s="90"/>
      <c r="E140" s="91"/>
      <c r="F140" s="87"/>
      <c r="G140" s="92" t="s">
        <v>43</v>
      </c>
      <c r="H140" s="92" t="s">
        <v>45</v>
      </c>
      <c r="I140" s="128" t="s">
        <v>17</v>
      </c>
      <c r="J140" s="92" t="s">
        <v>63</v>
      </c>
      <c r="K140" s="92" t="s">
        <v>50</v>
      </c>
      <c r="L140" s="180" t="s">
        <v>106</v>
      </c>
      <c r="M140" s="5"/>
    </row>
    <row r="141" spans="2:13" ht="15.75">
      <c r="B141" s="93" t="s">
        <v>89</v>
      </c>
      <c r="C141" s="94"/>
      <c r="D141" s="94"/>
      <c r="E141" s="95"/>
      <c r="F141" s="87"/>
      <c r="G141" s="96" t="s">
        <v>55</v>
      </c>
      <c r="H141" s="96" t="s">
        <v>46</v>
      </c>
      <c r="I141" s="129"/>
      <c r="J141" s="96" t="s">
        <v>55</v>
      </c>
      <c r="K141" s="186" t="s">
        <v>46</v>
      </c>
      <c r="L141" s="179" t="s">
        <v>16</v>
      </c>
      <c r="M141" s="5"/>
    </row>
    <row r="142" spans="2:13" ht="15.75">
      <c r="B142" s="55"/>
      <c r="C142" s="56"/>
      <c r="D142" s="56"/>
      <c r="E142" s="67"/>
      <c r="F142" s="97"/>
      <c r="G142" s="98">
        <v>2020</v>
      </c>
      <c r="H142" s="98">
        <v>2020</v>
      </c>
      <c r="I142" s="130">
        <v>2020</v>
      </c>
      <c r="J142" s="140">
        <v>2020</v>
      </c>
      <c r="K142" s="140">
        <v>2020</v>
      </c>
      <c r="L142" s="140">
        <v>2020</v>
      </c>
      <c r="M142" s="5"/>
    </row>
    <row r="143" spans="2:13" ht="15">
      <c r="B143" s="22" t="s">
        <v>89</v>
      </c>
      <c r="C143" s="23"/>
      <c r="D143" s="23"/>
      <c r="E143" s="29"/>
      <c r="F143" s="30"/>
      <c r="G143" s="27">
        <v>300000</v>
      </c>
      <c r="H143" s="27">
        <v>0</v>
      </c>
      <c r="I143" s="116">
        <v>300000</v>
      </c>
      <c r="J143" s="132">
        <v>-265000</v>
      </c>
      <c r="K143" s="132">
        <v>0</v>
      </c>
      <c r="L143" s="132">
        <v>35000</v>
      </c>
      <c r="M143" s="5"/>
    </row>
    <row r="144" spans="2:13" ht="15.75">
      <c r="B144" s="55" t="s">
        <v>56</v>
      </c>
      <c r="C144" s="56"/>
      <c r="D144" s="56"/>
      <c r="E144" s="67"/>
      <c r="F144" s="139"/>
      <c r="G144" s="138">
        <v>300000</v>
      </c>
      <c r="H144" s="188">
        <v>0</v>
      </c>
      <c r="I144" s="122">
        <v>300000</v>
      </c>
      <c r="J144" s="190">
        <v>-265000</v>
      </c>
      <c r="K144" s="190">
        <v>0</v>
      </c>
      <c r="L144" s="190">
        <v>35000</v>
      </c>
      <c r="M144" s="5"/>
    </row>
    <row r="145" spans="2:13" ht="15.75">
      <c r="B145" s="51"/>
      <c r="C145" s="51"/>
      <c r="D145" s="51"/>
      <c r="E145" s="51"/>
      <c r="F145" s="51"/>
      <c r="G145" s="99"/>
      <c r="H145" s="100"/>
      <c r="I145" s="99"/>
      <c r="J145" s="141"/>
      <c r="K145" s="141"/>
      <c r="L145" s="154"/>
      <c r="M145" s="5"/>
    </row>
    <row r="146" spans="2:13" ht="15.75">
      <c r="B146" s="46"/>
      <c r="C146" s="46"/>
      <c r="D146" s="46"/>
      <c r="E146" s="46"/>
      <c r="F146" s="46"/>
      <c r="G146" s="80"/>
      <c r="H146" s="81"/>
      <c r="I146" s="80"/>
      <c r="J146" s="31"/>
      <c r="K146" s="31"/>
      <c r="L146" s="155"/>
      <c r="M146" s="4"/>
    </row>
    <row r="147" spans="2:13" ht="15.75">
      <c r="B147" s="46"/>
      <c r="C147" s="46"/>
      <c r="D147" s="46"/>
      <c r="E147" s="46"/>
      <c r="F147" s="46"/>
      <c r="G147" s="80"/>
      <c r="H147" s="81"/>
      <c r="I147" s="80"/>
      <c r="J147" s="31"/>
      <c r="K147" s="31"/>
      <c r="L147" s="155"/>
      <c r="M147" s="4"/>
    </row>
    <row r="148" spans="2:13" ht="15.75">
      <c r="B148" s="46"/>
      <c r="C148" s="46"/>
      <c r="D148" s="46"/>
      <c r="E148" s="46"/>
      <c r="F148" s="46"/>
      <c r="G148" s="80"/>
      <c r="H148" s="81"/>
      <c r="I148" s="80"/>
      <c r="J148" s="31"/>
      <c r="K148" s="31"/>
      <c r="L148" s="155"/>
      <c r="M148" s="4"/>
    </row>
    <row r="149" spans="2:13" ht="15.75">
      <c r="B149" s="46"/>
      <c r="C149" s="46"/>
      <c r="D149" s="46"/>
      <c r="E149" s="46"/>
      <c r="F149" s="46"/>
      <c r="G149" s="80"/>
      <c r="H149" s="81"/>
      <c r="I149" s="80"/>
      <c r="J149" s="31"/>
      <c r="K149" s="31"/>
      <c r="L149" s="155"/>
      <c r="M149" s="4"/>
    </row>
    <row r="150" spans="2:13" ht="15.75">
      <c r="B150" s="46"/>
      <c r="C150" s="46"/>
      <c r="D150" s="46"/>
      <c r="E150" s="46"/>
      <c r="F150" s="46"/>
      <c r="G150" s="80"/>
      <c r="H150" s="81"/>
      <c r="I150" s="80"/>
      <c r="J150" s="31"/>
      <c r="K150" s="31"/>
      <c r="L150" s="155"/>
      <c r="M150" s="4"/>
    </row>
    <row r="151" spans="2:13" ht="15.75">
      <c r="B151" s="46"/>
      <c r="C151" s="46"/>
      <c r="D151" s="46"/>
      <c r="E151" s="46"/>
      <c r="F151" s="46"/>
      <c r="G151" s="80"/>
      <c r="H151" s="81"/>
      <c r="I151" s="80"/>
      <c r="J151" s="31"/>
      <c r="K151" s="31"/>
      <c r="L151" s="155"/>
      <c r="M151" s="4"/>
    </row>
    <row r="152" spans="2:13" ht="15.75">
      <c r="B152" s="46"/>
      <c r="C152" s="46"/>
      <c r="D152" s="46"/>
      <c r="E152" s="46"/>
      <c r="F152" s="46"/>
      <c r="G152" s="80"/>
      <c r="H152" s="81"/>
      <c r="I152" s="80"/>
      <c r="J152" s="31"/>
      <c r="K152" s="31"/>
      <c r="L152" s="155"/>
      <c r="M152" s="4"/>
    </row>
    <row r="153" spans="2:13" ht="15.75">
      <c r="B153" s="46"/>
      <c r="C153" s="46"/>
      <c r="D153" s="46"/>
      <c r="E153" s="46"/>
      <c r="F153" s="46"/>
      <c r="G153" s="80"/>
      <c r="H153" s="81"/>
      <c r="I153" s="80"/>
      <c r="J153" s="31"/>
      <c r="K153" s="31"/>
      <c r="L153" s="155"/>
      <c r="M153" s="4"/>
    </row>
    <row r="154" spans="2:13" ht="15">
      <c r="B154" s="46"/>
      <c r="C154" s="46"/>
      <c r="D154" s="46"/>
      <c r="E154" s="46"/>
      <c r="F154" s="46"/>
      <c r="G154" s="1"/>
      <c r="H154" s="1"/>
      <c r="I154" s="1"/>
      <c r="J154" s="142"/>
      <c r="K154" s="142"/>
      <c r="L154" s="156"/>
      <c r="M154" s="4"/>
    </row>
    <row r="155" spans="2:13" ht="15.75">
      <c r="B155" s="9"/>
      <c r="C155" s="10"/>
      <c r="D155" s="10"/>
      <c r="E155" s="10"/>
      <c r="F155" s="33"/>
      <c r="G155" s="11" t="s">
        <v>16</v>
      </c>
      <c r="H155" s="11"/>
      <c r="I155" s="108"/>
      <c r="J155" s="143" t="s">
        <v>112</v>
      </c>
      <c r="K155" s="181" t="s">
        <v>112</v>
      </c>
      <c r="L155" s="153"/>
      <c r="M155" s="4"/>
    </row>
    <row r="156" spans="2:13" ht="15.75">
      <c r="B156" s="47" t="s">
        <v>65</v>
      </c>
      <c r="C156" s="13"/>
      <c r="D156" s="13"/>
      <c r="E156" s="13"/>
      <c r="F156" s="53"/>
      <c r="G156" s="14" t="s">
        <v>43</v>
      </c>
      <c r="H156" s="14" t="s">
        <v>69</v>
      </c>
      <c r="I156" s="109" t="s">
        <v>17</v>
      </c>
      <c r="J156" s="145" t="s">
        <v>43</v>
      </c>
      <c r="K156" s="181" t="s">
        <v>45</v>
      </c>
      <c r="L156" s="153" t="s">
        <v>106</v>
      </c>
      <c r="M156" s="4"/>
    </row>
    <row r="157" spans="2:13" ht="15.75">
      <c r="B157" s="101"/>
      <c r="C157" s="19"/>
      <c r="D157" s="19"/>
      <c r="E157" s="19"/>
      <c r="F157" s="34"/>
      <c r="G157" s="35" t="s">
        <v>55</v>
      </c>
      <c r="H157" s="35" t="s">
        <v>46</v>
      </c>
      <c r="I157" s="115"/>
      <c r="J157" s="144" t="s">
        <v>55</v>
      </c>
      <c r="K157" s="163" t="s">
        <v>111</v>
      </c>
      <c r="L157" s="163" t="s">
        <v>16</v>
      </c>
      <c r="M157" s="4"/>
    </row>
    <row r="158" spans="2:13" ht="15.75">
      <c r="B158" s="101"/>
      <c r="C158" s="19"/>
      <c r="D158" s="19"/>
      <c r="E158" s="19"/>
      <c r="F158" s="34"/>
      <c r="G158" s="54">
        <v>2020</v>
      </c>
      <c r="H158" s="54">
        <v>2020</v>
      </c>
      <c r="I158" s="115">
        <v>2020</v>
      </c>
      <c r="J158" s="136">
        <v>2020</v>
      </c>
      <c r="K158" s="136">
        <v>2020</v>
      </c>
      <c r="L158" s="136">
        <v>2020</v>
      </c>
      <c r="M158" s="4"/>
    </row>
    <row r="159" spans="2:13" ht="15">
      <c r="B159" s="22" t="s">
        <v>66</v>
      </c>
      <c r="C159" s="23"/>
      <c r="D159" s="23"/>
      <c r="E159" s="23"/>
      <c r="F159" s="29"/>
      <c r="G159" s="30">
        <v>0</v>
      </c>
      <c r="H159" s="27">
        <v>15000</v>
      </c>
      <c r="I159" s="116">
        <v>15000</v>
      </c>
      <c r="J159" s="132">
        <v>0</v>
      </c>
      <c r="K159" s="194">
        <v>0</v>
      </c>
      <c r="L159" s="150">
        <v>15000</v>
      </c>
      <c r="M159" s="4"/>
    </row>
    <row r="160" spans="2:13" ht="15">
      <c r="B160" s="22" t="s">
        <v>67</v>
      </c>
      <c r="C160" s="23"/>
      <c r="D160" s="23"/>
      <c r="E160" s="23"/>
      <c r="F160" s="29"/>
      <c r="G160" s="30">
        <v>0</v>
      </c>
      <c r="H160" s="27">
        <v>15000</v>
      </c>
      <c r="I160" s="116">
        <v>15000</v>
      </c>
      <c r="J160" s="132">
        <v>0</v>
      </c>
      <c r="K160" s="194">
        <v>0</v>
      </c>
      <c r="L160" s="150">
        <v>15000</v>
      </c>
      <c r="M160" s="4"/>
    </row>
    <row r="161" spans="2:13" ht="15">
      <c r="B161" s="22" t="s">
        <v>68</v>
      </c>
      <c r="C161" s="23"/>
      <c r="D161" s="23"/>
      <c r="E161" s="23"/>
      <c r="F161" s="29"/>
      <c r="G161" s="30">
        <v>0</v>
      </c>
      <c r="H161" s="27">
        <v>150000</v>
      </c>
      <c r="I161" s="116">
        <v>150000</v>
      </c>
      <c r="J161" s="132">
        <v>0</v>
      </c>
      <c r="K161" s="195">
        <v>-20000</v>
      </c>
      <c r="L161" s="150">
        <v>130000</v>
      </c>
      <c r="M161" s="4"/>
    </row>
    <row r="162" spans="2:13" ht="15">
      <c r="B162" s="22" t="s">
        <v>77</v>
      </c>
      <c r="C162" s="23"/>
      <c r="D162" s="23"/>
      <c r="E162" s="23"/>
      <c r="F162" s="29"/>
      <c r="G162" s="30">
        <v>0</v>
      </c>
      <c r="H162" s="27">
        <v>10000</v>
      </c>
      <c r="I162" s="116">
        <v>10000</v>
      </c>
      <c r="J162" s="132">
        <v>0</v>
      </c>
      <c r="K162" s="194">
        <v>0</v>
      </c>
      <c r="L162" s="150">
        <v>10000</v>
      </c>
      <c r="M162" s="4"/>
    </row>
    <row r="163" spans="2:13" ht="15.75">
      <c r="B163" s="102" t="s">
        <v>56</v>
      </c>
      <c r="C163" s="103"/>
      <c r="D163" s="103"/>
      <c r="E163" s="103"/>
      <c r="F163" s="103"/>
      <c r="G163" s="104">
        <v>0</v>
      </c>
      <c r="H163" s="105">
        <f>H159+H160+H161+H162</f>
        <v>190000</v>
      </c>
      <c r="I163" s="131">
        <f>I159+I160+I161+I162</f>
        <v>190000</v>
      </c>
      <c r="J163" s="131">
        <f>J159+J160+J161+J162</f>
        <v>0</v>
      </c>
      <c r="K163" s="131">
        <v>-20000</v>
      </c>
      <c r="L163" s="131">
        <f>L159+L160+L161+L162</f>
        <v>170000</v>
      </c>
      <c r="M163" s="4"/>
    </row>
    <row r="164" spans="2:13" ht="15">
      <c r="B164" s="22"/>
      <c r="C164" s="23"/>
      <c r="D164" s="23"/>
      <c r="E164" s="23"/>
      <c r="F164" s="23"/>
      <c r="G164" s="30"/>
      <c r="H164" s="27"/>
      <c r="I164" s="116"/>
      <c r="J164" s="132"/>
      <c r="K164" s="132"/>
      <c r="L164" s="150"/>
      <c r="M164" s="4"/>
    </row>
    <row r="165" spans="2:13" ht="15.75">
      <c r="B165" s="22"/>
      <c r="C165" s="23"/>
      <c r="D165" s="23"/>
      <c r="E165" s="23"/>
      <c r="F165" s="23"/>
      <c r="G165" s="30"/>
      <c r="H165" s="28"/>
      <c r="I165" s="114"/>
      <c r="J165" s="133"/>
      <c r="K165" s="133"/>
      <c r="L165" s="133"/>
      <c r="M165" s="4"/>
    </row>
    <row r="166" spans="2:13" ht="15.75">
      <c r="B166" s="36" t="s">
        <v>72</v>
      </c>
      <c r="C166" s="16"/>
      <c r="D166" s="16"/>
      <c r="E166" s="16"/>
      <c r="F166" s="16"/>
      <c r="G166" s="45">
        <f>G65+G78+G91+G105+G120+G129+G136+G144</f>
        <v>8201500</v>
      </c>
      <c r="H166" s="45">
        <f>H65+H78+H91+H105+H120+H129+H136+H165+H163</f>
        <v>570000</v>
      </c>
      <c r="I166" s="117">
        <f>I65+I78+I91+I105+I120+I129+I136+I165+I144+I163</f>
        <v>8771500</v>
      </c>
      <c r="J166" s="117">
        <f>J65+J78+J91+J105+J120+J129+J136+J165+J144+J163</f>
        <v>-1708000</v>
      </c>
      <c r="K166" s="117">
        <f>K65+K78+K91+K105+K120+K129+K136+K165+K144+K163</f>
        <v>-150000</v>
      </c>
      <c r="L166" s="117">
        <f>L65+L78+L91+L105+L120+L129+L136+L165+L144+L163</f>
        <v>6913500</v>
      </c>
      <c r="M166" s="4"/>
    </row>
    <row r="167" spans="2:13" ht="15">
      <c r="B167" s="58"/>
      <c r="C167" s="59"/>
      <c r="D167" s="59"/>
      <c r="E167" s="59"/>
      <c r="F167" s="59"/>
      <c r="G167" s="106"/>
      <c r="H167" s="106"/>
      <c r="I167" s="58"/>
      <c r="J167" s="134"/>
      <c r="K167" s="134"/>
      <c r="L167" s="149"/>
      <c r="M167" s="4"/>
    </row>
    <row r="168" spans="2:13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4"/>
    </row>
    <row r="169" spans="2:13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4"/>
      <c r="M169" s="4"/>
    </row>
    <row r="170" spans="2:13" ht="15">
      <c r="B170" s="1"/>
      <c r="C170" s="1"/>
      <c r="D170" s="1"/>
      <c r="E170" s="1"/>
      <c r="F170" s="1"/>
      <c r="G170" s="107"/>
      <c r="H170" s="1"/>
      <c r="I170" s="1"/>
      <c r="J170" s="1"/>
      <c r="K170" s="1"/>
      <c r="L170" s="4"/>
      <c r="M170" s="4"/>
    </row>
    <row r="171" spans="2:13" ht="15">
      <c r="B171" s="1"/>
      <c r="C171" s="1" t="s">
        <v>115</v>
      </c>
      <c r="D171" s="1"/>
      <c r="E171" s="1"/>
      <c r="F171" s="1"/>
      <c r="G171" s="107"/>
      <c r="H171" s="1"/>
      <c r="I171" s="1"/>
      <c r="J171" s="1"/>
      <c r="K171" s="1"/>
      <c r="L171" s="4"/>
      <c r="M171" s="4"/>
    </row>
    <row r="172" spans="2:13" ht="15">
      <c r="B172" s="1"/>
      <c r="C172" s="1" t="s">
        <v>116</v>
      </c>
      <c r="D172" s="1"/>
      <c r="E172" s="1"/>
      <c r="F172" s="1"/>
      <c r="G172" s="107"/>
      <c r="H172" s="1"/>
      <c r="I172" s="1"/>
      <c r="J172" s="1"/>
      <c r="K172" s="1"/>
      <c r="L172" s="4"/>
      <c r="M172" s="4"/>
    </row>
    <row r="173" spans="2:13" ht="15">
      <c r="B173" s="1"/>
      <c r="C173" s="1"/>
      <c r="D173" s="1"/>
      <c r="E173" s="1"/>
      <c r="F173" s="1"/>
      <c r="G173" s="107"/>
      <c r="H173" s="1"/>
      <c r="I173" s="1"/>
      <c r="J173" s="1"/>
      <c r="K173" s="1"/>
      <c r="L173" s="4"/>
      <c r="M173" s="4"/>
    </row>
    <row r="174" spans="2:13" ht="15">
      <c r="B174" s="1"/>
      <c r="C174" s="1"/>
      <c r="D174" s="1"/>
      <c r="E174" s="107"/>
      <c r="F174" s="1"/>
      <c r="G174" s="107"/>
      <c r="H174" s="1" t="s">
        <v>103</v>
      </c>
      <c r="I174" s="1"/>
      <c r="J174" s="1"/>
      <c r="K174" s="1"/>
      <c r="L174" s="4"/>
      <c r="M174" s="4"/>
    </row>
    <row r="175" spans="2:13" ht="15">
      <c r="B175" s="1"/>
      <c r="C175" s="1"/>
      <c r="D175" s="1"/>
      <c r="E175" s="107"/>
      <c r="F175" s="1"/>
      <c r="G175" s="107"/>
      <c r="H175" s="1"/>
      <c r="I175" s="1"/>
      <c r="J175" s="1" t="s">
        <v>102</v>
      </c>
      <c r="K175" s="1"/>
      <c r="L175" s="4"/>
      <c r="M175" s="4"/>
    </row>
    <row r="176" spans="2:13" ht="15">
      <c r="B176" s="1"/>
      <c r="C176" s="1"/>
      <c r="D176" s="1"/>
      <c r="E176" s="107"/>
      <c r="F176" s="1"/>
      <c r="G176" s="107"/>
      <c r="H176" s="1"/>
      <c r="I176" s="1"/>
      <c r="J176" s="1"/>
      <c r="K176" s="1"/>
      <c r="L176" s="4"/>
      <c r="M176" s="4"/>
    </row>
    <row r="177" spans="2:13" ht="15">
      <c r="B177" s="1"/>
      <c r="C177" s="1"/>
      <c r="D177" s="1"/>
      <c r="E177" s="107"/>
      <c r="F177" s="1"/>
      <c r="G177" s="107"/>
      <c r="H177" s="1"/>
      <c r="I177" s="1"/>
      <c r="J177" s="1"/>
      <c r="K177" s="1"/>
      <c r="L177" s="4"/>
      <c r="M177" s="4"/>
    </row>
    <row r="178" spans="2:13" ht="15">
      <c r="B178" s="1"/>
      <c r="C178" s="1"/>
      <c r="D178" s="1"/>
      <c r="E178" s="107"/>
      <c r="F178" s="1"/>
      <c r="G178" s="107"/>
      <c r="H178" s="1"/>
      <c r="I178" s="1"/>
      <c r="J178" s="1"/>
      <c r="K178" s="1"/>
      <c r="L178" s="4"/>
      <c r="M178" s="4"/>
    </row>
    <row r="179" spans="2:13" ht="15">
      <c r="B179" s="1"/>
      <c r="C179" s="1"/>
      <c r="D179" s="1"/>
      <c r="E179" s="107"/>
      <c r="F179" s="1"/>
      <c r="G179" s="107"/>
      <c r="H179" s="1"/>
      <c r="I179" s="1"/>
      <c r="J179" s="1"/>
      <c r="K179" s="1"/>
      <c r="L179" s="4"/>
      <c r="M179" s="4"/>
    </row>
    <row r="180" spans="2:13" ht="15">
      <c r="B180" s="1"/>
      <c r="C180" s="1"/>
      <c r="D180" s="1"/>
      <c r="E180" s="107"/>
      <c r="F180" s="1"/>
      <c r="G180" s="107"/>
      <c r="H180" s="1"/>
      <c r="I180" s="1"/>
      <c r="J180" s="1"/>
      <c r="K180" s="1"/>
      <c r="L180" s="4"/>
      <c r="M180" s="4"/>
    </row>
    <row r="181" spans="2:13" ht="15.75">
      <c r="B181" s="7"/>
      <c r="C181" s="1"/>
      <c r="D181" s="4"/>
      <c r="E181" s="8"/>
      <c r="F181" s="4"/>
      <c r="G181" s="4"/>
      <c r="H181" s="4"/>
      <c r="I181" s="4"/>
      <c r="J181" s="4"/>
      <c r="K181" s="4"/>
      <c r="L181" s="4"/>
      <c r="M181" s="4"/>
    </row>
    <row r="182" spans="2:13" ht="15.75">
      <c r="B182" s="7"/>
      <c r="C182" s="1"/>
      <c r="D182" s="4"/>
      <c r="E182" s="8"/>
      <c r="F182" s="4"/>
      <c r="G182" s="4"/>
      <c r="H182" s="4"/>
      <c r="I182" s="4"/>
      <c r="J182" s="4"/>
      <c r="K182" s="4"/>
      <c r="L182" s="4"/>
      <c r="M182" s="4"/>
    </row>
    <row r="183" spans="2:13" ht="15.75">
      <c r="B183" s="7"/>
      <c r="C183" s="1"/>
      <c r="D183" s="4"/>
      <c r="E183" s="8"/>
      <c r="F183" s="4"/>
      <c r="G183" s="4"/>
      <c r="H183" s="4"/>
      <c r="I183" s="4"/>
      <c r="J183" s="4"/>
      <c r="K183" s="4"/>
      <c r="L183" s="4"/>
      <c r="M183" s="4"/>
    </row>
    <row r="184" spans="2:13" ht="15.75">
      <c r="B184" s="7"/>
      <c r="C184" s="1"/>
      <c r="D184" s="4"/>
      <c r="E184" s="8"/>
      <c r="F184" s="4"/>
      <c r="G184" s="4"/>
      <c r="H184" s="4"/>
      <c r="I184" s="4"/>
      <c r="J184" s="4"/>
      <c r="K184" s="4"/>
      <c r="L184" s="4"/>
      <c r="M184" s="4"/>
    </row>
    <row r="185" spans="2:13" ht="15"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5">
      <c r="B186" s="4"/>
      <c r="C186" s="1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5"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5">
      <c r="B189" s="4"/>
      <c r="C189" s="4"/>
      <c r="D189" s="4"/>
      <c r="E189" s="4"/>
      <c r="F189" s="4"/>
      <c r="G189" s="1"/>
      <c r="H189" s="4"/>
      <c r="I189" s="4"/>
      <c r="J189" s="4"/>
      <c r="K189" s="4"/>
      <c r="L189" s="4"/>
      <c r="M189" s="4"/>
    </row>
    <row r="190" spans="2:13" ht="15">
      <c r="B190" s="4"/>
      <c r="C190" s="4"/>
      <c r="D190" s="4"/>
      <c r="E190" s="4"/>
      <c r="F190" s="4"/>
      <c r="G190" s="1"/>
      <c r="H190" s="4"/>
      <c r="I190" s="4"/>
      <c r="J190" s="4"/>
      <c r="K190" s="4"/>
      <c r="L190" s="4"/>
      <c r="M190" s="4"/>
    </row>
    <row r="191" spans="2:13" ht="15">
      <c r="B191" s="4"/>
      <c r="C191" s="4"/>
      <c r="D191" s="4"/>
      <c r="E191" s="4"/>
      <c r="F191" s="4"/>
      <c r="G191" s="1"/>
      <c r="H191" s="4"/>
      <c r="I191" s="4"/>
      <c r="J191" s="4"/>
      <c r="K191" s="4"/>
      <c r="L191" s="4"/>
      <c r="M191" s="4"/>
    </row>
    <row r="192" spans="2:13" ht="1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ht="15">
      <c r="B195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SZGP2</cp:lastModifiedBy>
  <cp:lastPrinted>2020-08-04T10:57:24Z</cp:lastPrinted>
  <dcterms:created xsi:type="dcterms:W3CDTF">1996-10-14T23:33:28Z</dcterms:created>
  <dcterms:modified xsi:type="dcterms:W3CDTF">2020-08-21T10:15:32Z</dcterms:modified>
  <cp:category/>
  <cp:version/>
  <cp:contentType/>
  <cp:contentStatus/>
</cp:coreProperties>
</file>